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30" yWindow="32760" windowWidth="19305" windowHeight="14160" activeTab="0"/>
  </bookViews>
  <sheets>
    <sheet name="T430sdds" sheetId="1" r:id="rId1"/>
  </sheets>
  <definedNames>
    <definedName name="_xlnm.Print_Area" localSheetId="0">'T430sdds'!$A$1:$G$590</definedName>
  </definedNames>
  <calcPr fullCalcOnLoad="1"/>
</workbook>
</file>

<file path=xl/sharedStrings.xml><?xml version="1.0" encoding="utf-8"?>
<sst xmlns="http://schemas.openxmlformats.org/spreadsheetml/2006/main" count="1370" uniqueCount="1012">
  <si>
    <t>Optional: use the "+" and "-" buttons in the left margin to expand or collapse the sections.</t>
  </si>
  <si>
    <t>INSTRUCTIONS:</t>
  </si>
  <si>
    <t>PATH TO SDDS</t>
  </si>
  <si>
    <t>PROJECT ID:</t>
  </si>
  <si>
    <t>#</t>
  </si>
  <si>
    <t>SDD</t>
  </si>
  <si>
    <t>Category</t>
  </si>
  <si>
    <t>Description</t>
  </si>
  <si>
    <t xml:space="preserve">CATCH BASINS AND COVERS </t>
  </si>
  <si>
    <t>CATCH BASINS AND COVERS</t>
  </si>
  <si>
    <t xml:space="preserve">MANHOLES </t>
  </si>
  <si>
    <t>MANHOLES</t>
  </si>
  <si>
    <t xml:space="preserve">INLETS </t>
  </si>
  <si>
    <t>INLETS</t>
  </si>
  <si>
    <t xml:space="preserve">CURB AND GUTTER, AND SURFACE DRAINS </t>
  </si>
  <si>
    <t>CURB AND GUTTER, AND SURFACE DRAINS</t>
  </si>
  <si>
    <t xml:space="preserve">EROSION CONTROL DEVICES </t>
  </si>
  <si>
    <t>EROSION CONTROL DEVICES</t>
  </si>
  <si>
    <t xml:space="preserve">PIPE AND CULVERT   </t>
  </si>
  <si>
    <t xml:space="preserve">PIPE AND CULVERT  </t>
  </si>
  <si>
    <t xml:space="preserve">GEOMETRIC LAYOUTS </t>
  </si>
  <si>
    <t>GEOMETRIC LAYOUTS</t>
  </si>
  <si>
    <t xml:space="preserve">CONDUIT </t>
  </si>
  <si>
    <t>CONDUIT</t>
  </si>
  <si>
    <t xml:space="preserve">BASES </t>
  </si>
  <si>
    <t>BASES</t>
  </si>
  <si>
    <t xml:space="preserve">CONTROL CABINETS </t>
  </si>
  <si>
    <t>CONTROL CABINETS</t>
  </si>
  <si>
    <t xml:space="preserve">POLE MOUNTINGS FOR TRAFFIC SIGNALS &amp; LIGHTING UNITS </t>
  </si>
  <si>
    <t>POLE MOUNTINGS FOR TRAFFIC SIGNALS &amp; LIGHTING UNITS</t>
  </si>
  <si>
    <t xml:space="preserve">LOOP DETECTORS </t>
  </si>
  <si>
    <t>LOOP DETECTORS</t>
  </si>
  <si>
    <t xml:space="preserve">FREEWAY LIGHTING DESIGN </t>
  </si>
  <si>
    <t>FREEWAY LIGHTING DESIGN</t>
  </si>
  <si>
    <t xml:space="preserve">MEDIANS </t>
  </si>
  <si>
    <t>MEDIANS</t>
  </si>
  <si>
    <t>SLOPE PAVING</t>
  </si>
  <si>
    <t xml:space="preserve">GENERAL </t>
  </si>
  <si>
    <t>GENERAL</t>
  </si>
  <si>
    <t xml:space="preserve">APPROACH DETAILS </t>
  </si>
  <si>
    <t>APPROACH DETAILS</t>
  </si>
  <si>
    <t xml:space="preserve">JOINTS </t>
  </si>
  <si>
    <t>JOINTS</t>
  </si>
  <si>
    <t xml:space="preserve">PRESERVATION DETAILS </t>
  </si>
  <si>
    <t>PRESERVATION DETAILS</t>
  </si>
  <si>
    <t xml:space="preserve">VEHICLE BARRIER SYSTEMS </t>
  </si>
  <si>
    <t>VEHICLE BARRIER SYSTEMS</t>
  </si>
  <si>
    <t xml:space="preserve">RECREATIONAL FACILITIES </t>
  </si>
  <si>
    <t>RECREATIONAL FACILITIES</t>
  </si>
  <si>
    <t xml:space="preserve">R/W, ACCESS CONTROL AND TRAFFIC CONTROL MARKER POSTS </t>
  </si>
  <si>
    <t>R/W, ACCESS CONTROL AND TRAFFIC CONTROL MARKER POSTS</t>
  </si>
  <si>
    <t xml:space="preserve">FENCING </t>
  </si>
  <si>
    <t>FENCING</t>
  </si>
  <si>
    <t xml:space="preserve">MARKING AND SIGNING </t>
  </si>
  <si>
    <t>MARKING AND SIGNING</t>
  </si>
  <si>
    <t xml:space="preserve">MONUMENTS </t>
  </si>
  <si>
    <t>MONUMENTS</t>
  </si>
  <si>
    <t xml:space="preserve"> </t>
  </si>
  <si>
    <t>EPlans SDD File for Compose Plug In</t>
  </si>
  <si>
    <t>SDD File for Hardcopy Plan</t>
  </si>
  <si>
    <t>Num Chars in SDD Name</t>
  </si>
  <si>
    <t>This Col Contains Spaces</t>
  </si>
  <si>
    <t xml:space="preserve">INLET COVERS TYPE B, B-A, C, MS, MS-A, &amp; WM </t>
  </si>
  <si>
    <t xml:space="preserve">SLOTTED CORRUGATED METAL PIPE SURFACE DRAINS </t>
  </si>
  <si>
    <t xml:space="preserve">SLOTTED  VANE DRAIN </t>
  </si>
  <si>
    <t xml:space="preserve">EDGEDRAIN OUTLET AND OUTFALL MARKERS </t>
  </si>
  <si>
    <t xml:space="preserve">CONCRETE GUTTER, CURB AND GUTTER AND PAVEMENT TIES </t>
  </si>
  <si>
    <t xml:space="preserve">SODDED BACKSLOPE FLUME AND INTERCEPTING EMBANKMENT </t>
  </si>
  <si>
    <t>TYPICAL INSTALLATIONS OF EROSION BALES / TEMPORARY DITCH CHECKS</t>
  </si>
  <si>
    <t xml:space="preserve">SILT FENCE </t>
  </si>
  <si>
    <t xml:space="preserve">TURBIDITY BARRIER </t>
  </si>
  <si>
    <t>SILT SCREEN</t>
  </si>
  <si>
    <t xml:space="preserve">APRON ENDWALLS FOR CULVERT PIPE  </t>
  </si>
  <si>
    <t xml:space="preserve">APRON ENDWALLS FOR PIPE ARCH AND ELLIPTICAL PIPE </t>
  </si>
  <si>
    <t xml:space="preserve">DETAILS FOR PIPE CATTLE PASS, CONCRETE ENDWALLS AND STEPS </t>
  </si>
  <si>
    <t xml:space="preserve">REINFORCED CONCRETE APRON ENDWALL FOR PIPE UNDERDRAIN </t>
  </si>
  <si>
    <t xml:space="preserve">CONCRETE MASONRY ENDWALLS FOR CULVERT PIPE AND PIPE ARCH </t>
  </si>
  <si>
    <t>AT-GRADE SIDE ROAD INTERSECTION, TYPES "B1", "B2", "C" AND  D AND TEE INTERSECTION BYPASS LANE</t>
  </si>
  <si>
    <t xml:space="preserve">PULL BOX </t>
  </si>
  <si>
    <t xml:space="preserve">TRANSFORMER/PEDESTAL BASES </t>
  </si>
  <si>
    <t xml:space="preserve">CONCRETE BASE BOLT REPAIR </t>
  </si>
  <si>
    <t xml:space="preserve">CONCRETE CONTROL CABINET BASES </t>
  </si>
  <si>
    <t xml:space="preserve">CONCRETE BASE, TYPE 7 </t>
  </si>
  <si>
    <t xml:space="preserve">CONCRETE BASE, TYPE 8 </t>
  </si>
  <si>
    <t xml:space="preserve">TRANSFORMER BASE FOR 15" BOLT CIRCLE </t>
  </si>
  <si>
    <t xml:space="preserve">CABINET SERVICE INSTALLATION (METER BREAKER PEDESTAL) </t>
  </si>
  <si>
    <t xml:space="preserve">POST MOUNTED CONTROLLER SERVICE INSTALLATION </t>
  </si>
  <si>
    <t xml:space="preserve">POLE MOUNTINGS FOR TRAFFIC SIGNALS TYPE 2 </t>
  </si>
  <si>
    <t>POLE MOUNTINGS FOR TRAFFIC SIGNALS AND LIGHTING UNITS, TYPE 3 (HEAVY DUTY)</t>
  </si>
  <si>
    <t xml:space="preserve">POLE MOUNTINGS FOR TRAFFIC SIGNALS AND LIGHTING UNITS, TYPE 4 </t>
  </si>
  <si>
    <t xml:space="preserve">POLE MOUNTINGS FOR LIGHTING UNITS, TYPE 5 (30 FEET) </t>
  </si>
  <si>
    <t xml:space="preserve">POLE MOUNTINGS FOR LIGHTING UNITS, TYPE 6 (35 FEET) </t>
  </si>
  <si>
    <t xml:space="preserve">HARDWARE DETAILS FOR POLE MOUNTINGS </t>
  </si>
  <si>
    <t xml:space="preserve">FREEWAY LIGHTING UNIT POLE WIRING </t>
  </si>
  <si>
    <t xml:space="preserve">NON-FREEWAY LIGHTING UNIT POLE WIRING </t>
  </si>
  <si>
    <t xml:space="preserve">WALKWAY LIGHTING UNIT AND CONCRETE BASE, TYPE 11 </t>
  </si>
  <si>
    <t>TRAFFIC SIGNAL STANDARD ORNAMENTAL BRACKET MOUNTINGS TYPICAL FOR 13 FT. OR 15 FT.</t>
  </si>
  <si>
    <t>TRAFFIC SIGNAL STANDARD POLY BRACKET MOUNTINGS (TYPICAL) 13 FT. OR 15 FT.</t>
  </si>
  <si>
    <t>DETAILS FOR THE INSTALLATION OF TEMPORARY TRAFFIC SIGNAL  LOOP DETECTOR WIRES IN ANY EXISTING PAVEMENT</t>
  </si>
  <si>
    <t>LOOP DETECTOR INSTALLED IN NEW CONCRETE PAVEMENT ROUND  CSCP PULLBOX</t>
  </si>
  <si>
    <t>LOOP DETECTOR INSTALLED IN NEW CONCRETE BASE WITH NEW  ASPHALTIC OVERLAY ROUND CSCP PULLBOX</t>
  </si>
  <si>
    <t>LOOP DETECTOR PLACED IN CRUSHED AGGREGATE BASE (NEW  ASPHALTIC PAVEMENT)</t>
  </si>
  <si>
    <t>LOOP DETECTOR PLACED IN CRUSHED AGGREGATE BASE (NEW  CONCRETE PAVEMENT)</t>
  </si>
  <si>
    <t>LOOP DETECTOR INSTALLED IN EXISTING OR NEW ASPHALTIC PAVEMENT  WITH NEW ASPHALTIC OVERLAY</t>
  </si>
  <si>
    <t>LOOP DETECTOR INSTALLED IN EXISTING CONCRETE PAVEMENT WITH  NEW ASPHALTIC OVERLAY</t>
  </si>
  <si>
    <t xml:space="preserve">LOOP DETECTOR INSTALLED IN EXISTING CONCRETE PAVEMENT </t>
  </si>
  <si>
    <t xml:space="preserve">LOOP DETECTOR INSTALLED IN EXISTING ASPHALTIC PAVEMENT </t>
  </si>
  <si>
    <t>LOOP DETECTOR INSTALLED IN NEW CONCRETE PAVEMENT ROUND  CSCP PULL BOX 45 DEGREE ELBOWS TO PULL BOX</t>
  </si>
  <si>
    <t xml:space="preserve">LOOP DETECTOR INSTALLED IN BASE COURSE WITH PULL (SPLICE) BOX OFF ROADWAY (OPTION 1) </t>
  </si>
  <si>
    <t xml:space="preserve">ELECTRICAL HANDHOLE WIRING </t>
  </si>
  <si>
    <t xml:space="preserve">IDENTIFICATION PLAQUES LIGHT POLES </t>
  </si>
  <si>
    <t xml:space="preserve">CIRCUIT IDENTIFICATION PLAQUES SIGN BRIDGES </t>
  </si>
  <si>
    <t xml:space="preserve">IDENTIFICATION PLAQUES UNDERDECK AND HIGH MAST LIGHTING </t>
  </si>
  <si>
    <t>ELECTRICAL DETAILS GROUND MOUNT LIGHT POLES ISOLATED NEUTRAL SYSTEMS</t>
  </si>
  <si>
    <t>ELECTRICAL DETAILS GROUND MOUNT LIGHT POLES GROUNDED  NEUTRAL SYSTEMS</t>
  </si>
  <si>
    <t>ELECTRICAL DETAILS GROUND MOUNT LIGHT POLES PHASE-TO-PHASE SYSTEMS</t>
  </si>
  <si>
    <t>ELECTRICAL DETAILS STRUCTURE MOUNT LIGHT POLES ISOLATED NEUTRAL SYSTEMS</t>
  </si>
  <si>
    <t>ELECTRICAL DETAILS STRUCTURE MOUNT LIGHT POLES GROUNDED NEUTRAL SYSTEMS</t>
  </si>
  <si>
    <t>ELECTRICAL DETAILS STRUCTURE MOUNT LIGHT POLES PHASE-TO-PHASE SYSTEMS</t>
  </si>
  <si>
    <t>ELECTRICAL DETAILS MEDIAN MOUNT LIGHT POLES ISOLATED NEUTRAL SYSTEMS</t>
  </si>
  <si>
    <t>ELECTRICAL DETAILS MEDIAN MOUNT LIGHT POLES GROUNDED NEUTRAL SYSTEMS</t>
  </si>
  <si>
    <t xml:space="preserve">ELECTRICAL DETAILS HIGH MAST LIGHTING </t>
  </si>
  <si>
    <t xml:space="preserve">ELECTRICAL DETAILS UNDERDECK LIGHTING  </t>
  </si>
  <si>
    <t xml:space="preserve">LUMINAIRE ARMS, SINGLE MEMBER 6-INCH CLAMP </t>
  </si>
  <si>
    <t xml:space="preserve">LUMINAIRE ARMS, TRUSS TYPE 6-INCH CLAMP </t>
  </si>
  <si>
    <t xml:space="preserve">MAINTENANCE CROSSOVER FOR FREEWAYS </t>
  </si>
  <si>
    <t xml:space="preserve">CONCRETE CORRUGATED MEDIAN </t>
  </si>
  <si>
    <t xml:space="preserve">CONCRETE MEDIAN NOSE </t>
  </si>
  <si>
    <t xml:space="preserve">NAME PLATE (STRUCTURES) </t>
  </si>
  <si>
    <t xml:space="preserve">PAVEMENT DETAILS FOR RAILROAD APPROACH </t>
  </si>
  <si>
    <t xml:space="preserve">URBAN NON-DOWELED CONCRETE PAVEMENT  </t>
  </si>
  <si>
    <t xml:space="preserve">CONCRETE PAVEMENT PARTIAL DEPTH REPAIR </t>
  </si>
  <si>
    <t xml:space="preserve">RETROFIT DOWEL BARS </t>
  </si>
  <si>
    <t xml:space="preserve">RURAL DOWELED CONCRETE PAVEMENT  </t>
  </si>
  <si>
    <t xml:space="preserve">URBAN DOWELED CONCRETE PAVEMENT </t>
  </si>
  <si>
    <t xml:space="preserve">TREE PRESERVATION DETAILS </t>
  </si>
  <si>
    <t xml:space="preserve">TREE PLANTING DETAIL </t>
  </si>
  <si>
    <t xml:space="preserve">CONCRETE BARRIER (DOUBLE FACED) </t>
  </si>
  <si>
    <t xml:space="preserve">STEEL PLATE BEAM GUARD, CLASS "A" INSTALLATION &amp; ELEMENTS </t>
  </si>
  <si>
    <t>STEEL PLATE BEAM GUARD, CLASS "A" (AT BRIDGES, OBSTACLES AND  SIDEROADS/DRIVEWAYS)</t>
  </si>
  <si>
    <t>STEEL PLATE BEAM GUARD, CLASS "A" AT MEDIAN APPROACH TO  BRIDGES</t>
  </si>
  <si>
    <t xml:space="preserve">STEEL THRIE BEAM STRUCTURE APPROACH </t>
  </si>
  <si>
    <t xml:space="preserve">CONCRETE BARRIER, SINGLE-FACED (WITH ANCHORAGE) </t>
  </si>
  <si>
    <t xml:space="preserve">STEEL PLATE BEAM GUARD ENERGY ABSORBING TERMINAL </t>
  </si>
  <si>
    <t xml:space="preserve">STEEL PLATE BEAM GUARD, CLASS "A", OVER LOW FILL CULVERTS </t>
  </si>
  <si>
    <t>TIMBER RAIL GUARD FENCE, CURB AND GUARD POST AND MARKER POST</t>
  </si>
  <si>
    <t xml:space="preserve">HISTORICAL MARKER CONSTRUCTION </t>
  </si>
  <si>
    <t xml:space="preserve">ROADSIDE PICNIC TABLE </t>
  </si>
  <si>
    <t xml:space="preserve">WAYSIDE WELL SHELTER AND PUMP AND WELL PLATFORM </t>
  </si>
  <si>
    <t xml:space="preserve">PICNIC TABLE, SINGLE PEDESTAL </t>
  </si>
  <si>
    <t xml:space="preserve">MARKER POST FOR RIGHT-OF-WAY </t>
  </si>
  <si>
    <t xml:space="preserve">WOOD GATE, DOUBLE LEAF </t>
  </si>
  <si>
    <t xml:space="preserve">WOOD GATE, SINGLE LEAF </t>
  </si>
  <si>
    <t xml:space="preserve">PIPE GATE DETAILS </t>
  </si>
  <si>
    <t>TRAFFIC CONTROL, ADVANCE WARNING SIGNS 45 M.P.H. OR GREATER TWO-WAY UNDIVIDED ROAD OPEN TO TRAFFIC</t>
  </si>
  <si>
    <t xml:space="preserve">TRAFFIC CONTROL, ADVANCE WARNING SIGNS 40 M.P.H. OR LESS  </t>
  </si>
  <si>
    <t xml:space="preserve">SIGNING &amp; MARKING FOR TWO LANE BRIDGES </t>
  </si>
  <si>
    <t xml:space="preserve">PAVEMENT MARKING SYMBOLS </t>
  </si>
  <si>
    <t xml:space="preserve">PAVEMENT MARKING FOR BIKE LANES </t>
  </si>
  <si>
    <t>AERIAL ENFORCEMENT BARS PAVEMENT MARKING DETAILS</t>
  </si>
  <si>
    <t xml:space="preserve">TRAFFIC CONTROL, RAMP CONSTRUCTION STAGING </t>
  </si>
  <si>
    <t xml:space="preserve">TRAFFIC CONTROL, SINGLE LANE CROSSOVER ENTRANCE WITH BARRIER </t>
  </si>
  <si>
    <t xml:space="preserve">TRAFFIC CONTROL, TWO LANE TWO WAY OPERATION </t>
  </si>
  <si>
    <t xml:space="preserve">TRAFFIC CONTROL, TEMPORARY EXIT RAMP CROSSOVER </t>
  </si>
  <si>
    <t xml:space="preserve">TRAFFIC CONTROL, TEMPORARY ENTRANCE RAMP CROSSOVER </t>
  </si>
  <si>
    <t xml:space="preserve">TRAFFIC CONTROL, SINGLE LANE CROSSOVER EXIT </t>
  </si>
  <si>
    <t xml:space="preserve">TRAFFIC CONTROL, SINGLE LANE CROSSOVER EXIT WITH BARRIER </t>
  </si>
  <si>
    <t xml:space="preserve">TEMPORARY EMERGENCY PULLOUTS </t>
  </si>
  <si>
    <t xml:space="preserve">TRAFFIC CONTROL, EXIT RAMP CLOSURE </t>
  </si>
  <si>
    <t xml:space="preserve">TRAFFIC CONTROL, INTERSECTION WITHIN SINGLE LANE CLOSURE </t>
  </si>
  <si>
    <t xml:space="preserve">TRAFFIC CONTROL, TWO LANE CLOSURE, NON-FREEWAY/EXPRESSWAY </t>
  </si>
  <si>
    <t xml:space="preserve">TRAFFIC CONTROL, INTERSECTION WITHIN TWO LANE CLOSURE </t>
  </si>
  <si>
    <t>TRAFFIC CONTROL, SHOULDER CLOSURE ON DIVIDED ROADWAY,  SPEEDS GREATER THAN 40 MPH</t>
  </si>
  <si>
    <t>TRAFFIC CONTROL, WORK ON SHOULDER OR PARKING LANE, UNDIVIDED  ROADWAY</t>
  </si>
  <si>
    <t xml:space="preserve">TRAFFIC CONTROL, VEHICLE ENTRANCE/EXIT OR HAUL ROAD </t>
  </si>
  <si>
    <t xml:space="preserve">TRAFFIC CONTROL, TEMPORARY BYPASS ROADWAY </t>
  </si>
  <si>
    <t xml:space="preserve">TRAFFIC CONTROL, ONE LANE ROAD STOP CONDITION </t>
  </si>
  <si>
    <t xml:space="preserve">TRAFFIC CONTROL, ONE LANE ROAD WITH TEMPORARY SIGNALS </t>
  </si>
  <si>
    <t xml:space="preserve">LANDMARK REFERENCE MONUMENTS AND COVERS </t>
  </si>
  <si>
    <t xml:space="preserve">INLET PROTECTION TYPE A, B, C AND D </t>
  </si>
  <si>
    <t xml:space="preserve">AT-GRADE SIDE ROAD INTERSECTION, TYPE "A1" &amp; "A2" </t>
  </si>
  <si>
    <t xml:space="preserve">Standard Detail Drawing Spreadsheet    </t>
  </si>
  <si>
    <t>For hardcopy plan: press "Text File" to create the text file (.txt) to include in a hardcopy plansheet.</t>
  </si>
  <si>
    <t>Place an "x" in the yellow box next to the SDDs needed in the plan.</t>
  </si>
  <si>
    <t>Save a copy of this spreadsheet in the project folder.  Name it 00000000_sdd.xls (where 00000000 is the project id).</t>
  </si>
  <si>
    <t>Key the project id into cell f15 (red text).</t>
  </si>
  <si>
    <t>save macro link</t>
  </si>
  <si>
    <t>TEMPORARY TRAFFIC SIGNALS</t>
  </si>
  <si>
    <t>SPAN WIRE TEMPORARY TRAFFIC SIGNAL</t>
  </si>
  <si>
    <t>BRIDGE TEMPORARY TRAFFIC SIGNAL INSTALLATION</t>
  </si>
  <si>
    <t xml:space="preserve">CONCRETE PAVEMENT SHOULDERS </t>
  </si>
  <si>
    <t>CONCRETE BARRIER TEMPORARY PRECAST, 12'-6"</t>
  </si>
  <si>
    <t xml:space="preserve">BARRICADES AND SIGNS FOR MAINLINE CLOSURES </t>
  </si>
  <si>
    <t xml:space="preserve">DETOUR SIGNING FOR MAINLINE CLOSURES </t>
  </si>
  <si>
    <t xml:space="preserve">BARRICADES AND SIGNS FOR SIDEROAD CLOSURES </t>
  </si>
  <si>
    <t>PAVEMENT MARKING WORDS</t>
  </si>
  <si>
    <t>YIELD MARKING</t>
  </si>
  <si>
    <t>SIGNING AND MARKING FOR TWO LANE TO FOUR LANE DIVIDED TRANSITIONS</t>
  </si>
  <si>
    <t>CURB RAMPS TYPES 1 AND 1-A</t>
  </si>
  <si>
    <t>CURB RAMPS TYPES 2 AND 3</t>
  </si>
  <si>
    <t>CURB RAMPS TYPES 5, 6, 7A, 7B &amp; 8</t>
  </si>
  <si>
    <t xml:space="preserve">FOR DTSD / BPD USE                                                    </t>
  </si>
  <si>
    <t>For eplan: use "save as" to save your copy of this file. Submit the completed file with the eplan.</t>
  </si>
  <si>
    <t>TRUCK STOPPING LANE PAVEMENT MARKINGS</t>
  </si>
  <si>
    <t xml:space="preserve">STEEL THRIE BEAM BULLNOSE TERMINAL </t>
  </si>
  <si>
    <t>EDGEDRAIN AND BASE AGGREGATE OPEN  GRADED</t>
  </si>
  <si>
    <t>CONCRETE CONTROL CABINET BASE, TYPE 9, SPECIAL</t>
  </si>
  <si>
    <t>ANCHORAGE FOR STEEL PLATE BEAM GUARD TYPE 2</t>
  </si>
  <si>
    <t xml:space="preserve">INLET COVERS TYPE F, HM, HM-S, S, T, V, HM-GJ, &amp; HM-GJ-S </t>
  </si>
  <si>
    <t xml:space="preserve">CONCRETE SURFACE DRAINS FLUME TYPE AT STRUCTURES </t>
  </si>
  <si>
    <t xml:space="preserve">CONCRETE SURFACE DRAINS DROP INLET TYPE AT STRUCTURES </t>
  </si>
  <si>
    <t>CONCRETE SURFACE DRAINS &amp; ASPHALTIC FLUMES</t>
  </si>
  <si>
    <t>END-OF-ROADWAY SIGNING</t>
  </si>
  <si>
    <t>TYPE 10 POLE 15'-30' MONOTUBE ARM</t>
  </si>
  <si>
    <t>TYPE 9 POLE 15'-30' MONOTUBE ARM</t>
  </si>
  <si>
    <t>TYPE 13 POLE 35'-55' MONOTBE ARM</t>
  </si>
  <si>
    <t>CONCRETE BASE TYPE 10</t>
  </si>
  <si>
    <t>CONCRETE BASE TYPE 13</t>
  </si>
  <si>
    <t xml:space="preserve">FENCE WOVEN WIRE </t>
  </si>
  <si>
    <t>CONCRETE PAVEMENT REPAIR AND REPLACEMENT</t>
  </si>
  <si>
    <t>BASE PATCHING CONCRETE</t>
  </si>
  <si>
    <t>CONCRETE BASE</t>
  </si>
  <si>
    <t>TYPE 12 POLE 35'-55' MONOTUBE ARM</t>
  </si>
  <si>
    <t xml:space="preserve">CONCRETE PAVEMENT LONGITUDINAL JOINTS AND TIES </t>
  </si>
  <si>
    <t>CONCRETE BASE TYPE 10 &amp; TYPE 13 EXTENSION</t>
  </si>
  <si>
    <t xml:space="preserve">STEEL PLATE BEAM GUARD SHORT RADIUS TERMINAL </t>
  </si>
  <si>
    <t>PAVEMENT MARKING ARROWS</t>
  </si>
  <si>
    <t>STEEL PLATE BEAM GUARD, CLASS "A", INSTALLATION &amp; ELEMENTS</t>
  </si>
  <si>
    <t>PAVEMENT MARKING MAJOR SPLIT FREEWAY TO FREEWAY</t>
  </si>
  <si>
    <t>CONTINUOUSLY REINFORCED CONCRETE PAVEMENT REPAIR AND REPLACEMENT</t>
  </si>
  <si>
    <t>ROUNDABOUT ARROWS</t>
  </si>
  <si>
    <t xml:space="preserve">POLE MOUNTINGS FOR LIGHTING UNITS, TYPE 17 (40 FEET) </t>
  </si>
  <si>
    <t>STEEL THRIE BEAM STRUCTURE APPROACH, CONNECTOR PLATE DETAIL</t>
  </si>
  <si>
    <t>STEEL THRIE BEAM STRUCTURE APPROACH, SINGLE SLOPE ATTACHMENT</t>
  </si>
  <si>
    <t>CONCRETE BARRIER SINGLE SLOPE (CBSS)</t>
  </si>
  <si>
    <t>CONCRETE BARRIER SINGLE SLOPE 32" THRIE BEAM ANCHOR</t>
  </si>
  <si>
    <t>CONCRETE BARRIER SINGLE SLOPE 36" THRIE BEAM ANCHOR</t>
  </si>
  <si>
    <t>CONCRETE BARRIER SINGLE SLOPE 42" THRIE BEAM ANCHOR</t>
  </si>
  <si>
    <t>32", 36" &amp; 42" CONCRETE BARRIER SINGLE SLOPE CLASS B</t>
  </si>
  <si>
    <t>56" CONCRETE BARRIER SINGLE SLOPE CLASS B</t>
  </si>
  <si>
    <t>CONCRETE BARRIER SINGLE SLOPE CLASS B</t>
  </si>
  <si>
    <t>32-INCH SINGLE-FACED NJ SHAPE CONCRETE BARRIER TO 32-INCH SSCB TRANSITION</t>
  </si>
  <si>
    <t>32-INCH SINGLE-FACED NJ SHAPE CONCRETE BARRIER TO 36-INCH SSCB TRANSITION</t>
  </si>
  <si>
    <t>42-INCH SINGLE-FACED NJ SHAPE CONCRETE BARRIER TO 42-INCH SSCB TRANSITION</t>
  </si>
  <si>
    <t>32-INCH SINGLE-FACED F SHAPE CONCRETE BARRIER TO 32-INCH SSCB TRANSITION</t>
  </si>
  <si>
    <t>32-INCH SINGLE-FACED F SHAPE CONCRETE BARRIER TO 36-INCH SSCB TRANSITION</t>
  </si>
  <si>
    <t>42-INCH SINGLE-FACED F SHAPE CONCRETE BARRIER TO 42-INCH SSCB TRANSITION</t>
  </si>
  <si>
    <t>51-INCH SINGLE-FACED F SHAPE CONCRETE BARRIER TO 42-INCH SSCB TRANSITION</t>
  </si>
  <si>
    <t>51-INCH SINGLE-FACED F SHAPE CONCRETE BARRIER TO 56-INCH SSCB TRANSITION</t>
  </si>
  <si>
    <t>32-INCH DOUBLE-FACED NJ SHAPE CONCRETE BARRIER TO 36-INCH SSCB TRANSITION</t>
  </si>
  <si>
    <t>32-INCH DOUBLE-FACED F SHAPE CONCRETE BARRIER TO 32-INCH SSCB TRANSITION</t>
  </si>
  <si>
    <t>32-INCH DOUBLE-FACED F SHAPE CONCRETE BARRIER TO 36-INCH SSCB TRANSITION</t>
  </si>
  <si>
    <t>32-INCH SSCB TO 36-INCH SSCB HEIGHT TRANSITION</t>
  </si>
  <si>
    <t>36-INCH SSCB TO 42-INCH SSCB HEIGHT TRANSITION</t>
  </si>
  <si>
    <t>42-INCH SSCB TO 56-INCH SSCB HEIGHT TRANSITION</t>
  </si>
  <si>
    <t>32-INCH VERTICAL SHAPE CONCRETE BARRIER TO 32-INCH SSCB TRANSITION</t>
  </si>
  <si>
    <t>32-INCH VERTICAL SHAPE CONCRETE BARRIER TO 36-INCH SSCB TRANSITION</t>
  </si>
  <si>
    <t>42-INCH VERTICAL SHAPE CONCRETE BARRIER TO 42-INCH SSCB TRANSITION</t>
  </si>
  <si>
    <t>51-INCH VERTICAL SHAPE CONCRETE BARRIER TO 42-INCH SSCB TRANSITION</t>
  </si>
  <si>
    <t>56-INCH VERTICAL SHAPE CONCRETE BARRIER TO 56-INCH SSCB TRANSITION</t>
  </si>
  <si>
    <t>CONCRETE PAVEMENT JOINTING</t>
  </si>
  <si>
    <t>CONCRETE PAVEMENT STEEL REINFORCEMENT</t>
  </si>
  <si>
    <t>CONCRETE PAVEMENT JOINTING AND STEEL REINFORCEMENT IN ROUNDABOUTS</t>
  </si>
  <si>
    <t>MANHOLES, MANHOLE &amp; INLET COVERS</t>
  </si>
  <si>
    <t>TRACKING PAD</t>
  </si>
  <si>
    <t>GUARDRAIL MOW STRIP</t>
  </si>
  <si>
    <t>SINGLE SLOPE ROADSIDE RETAINING WALL</t>
  </si>
  <si>
    <t>MIDWEST GUARDRAIL SYSTEM (MGS) GUARDRAIL</t>
  </si>
  <si>
    <t>MIDWEST GUARDRAIL SYSTEM LONG SPAN MGS (L)</t>
  </si>
  <si>
    <t>MIDWEST GUARDRAIL SYSTEM ENERGY ABSORBING TERMINAL (MGS)</t>
  </si>
  <si>
    <t>MIDWEST GUARDRAIL SYSTEM THRIE BEAM TRANSITION (MGS)</t>
  </si>
  <si>
    <t>MIDWEST GUARDRAIL SYSTEM (MGS) TYPE 2 TERMINAL</t>
  </si>
  <si>
    <t>BICYCLE LANE MARKING</t>
  </si>
  <si>
    <t>MOVING PAVEMENT MARKING OPERATION TWO-LANE TWO-WAY ROADWAY</t>
  </si>
  <si>
    <t>MOVING PAVEMENT MARKING OPERATION MULTI-LANE UNDIVIDED ROADWAY</t>
  </si>
  <si>
    <t>MOVING PAVEMENT MARKING OPERATION MULTI-LANE DIVIDED ROADWAY</t>
  </si>
  <si>
    <t>STEEL THRIE BEAM STRUCTURE APPROACH, CONNECTION TO  SQUARE END PARAPETS</t>
  </si>
  <si>
    <t>STEEL THRIE BEAM STRUCTURE APPROACH, CONNECTION TO VERTICAL FACED PARAPETS</t>
  </si>
  <si>
    <t>STEEL THRIE BEAM STRUCTURE APPROACH, CONNECTION TO SLOPED END PARAPETS</t>
  </si>
  <si>
    <t>STEEL THRIE BEAM STRUCTURE APPROACH, CONNECTION TO BRIDGE  RAILING TYPES "F" AND "W"</t>
  </si>
  <si>
    <t>STEEL THRIE BEAM STRUCTURE APPROACH, CONNECTION TO BRIDGE RAILING TYPE "M"</t>
  </si>
  <si>
    <t>08D17-06</t>
  </si>
  <si>
    <t>08E05-02</t>
  </si>
  <si>
    <t>08E08-03</t>
  </si>
  <si>
    <t>08E09-06</t>
  </si>
  <si>
    <t>08E10-02</t>
  </si>
  <si>
    <t>08E11-02</t>
  </si>
  <si>
    <t>08E12-01</t>
  </si>
  <si>
    <t>08E14-01</t>
  </si>
  <si>
    <t>08F01-11</t>
  </si>
  <si>
    <t>08F02-01</t>
  </si>
  <si>
    <t>08F03-03</t>
  </si>
  <si>
    <t>08F06-04</t>
  </si>
  <si>
    <t>10A03-03</t>
  </si>
  <si>
    <t>11B01-05</t>
  </si>
  <si>
    <t>11B02-02</t>
  </si>
  <si>
    <t>12A03-10</t>
  </si>
  <si>
    <t>13A07-02</t>
  </si>
  <si>
    <t>13C08-02</t>
  </si>
  <si>
    <t>14A01-03</t>
  </si>
  <si>
    <t>14A02-01</t>
  </si>
  <si>
    <t>14B16-04A</t>
  </si>
  <si>
    <t>14B16-04B</t>
  </si>
  <si>
    <t>14B18-06A</t>
  </si>
  <si>
    <t>14B18-06B</t>
  </si>
  <si>
    <t>14B25-01</t>
  </si>
  <si>
    <t>14B27-01A</t>
  </si>
  <si>
    <t>14B27-01B</t>
  </si>
  <si>
    <t>14B27-01C</t>
  </si>
  <si>
    <t>15B01-08A</t>
  </si>
  <si>
    <t>15B01-08B</t>
  </si>
  <si>
    <t>15B10-01A</t>
  </si>
  <si>
    <t>15B10-01B</t>
  </si>
  <si>
    <t>15B10-01C</t>
  </si>
  <si>
    <t>15B11-01A</t>
  </si>
  <si>
    <t>15B11-01B</t>
  </si>
  <si>
    <t>15B12-01A</t>
  </si>
  <si>
    <t>15B12-01B</t>
  </si>
  <si>
    <t>15D04-01</t>
  </si>
  <si>
    <t>CATCH BASINS 3-FT, 4-FT, 5-FT AND 6-FT DIAMETER</t>
  </si>
  <si>
    <t>CATCH BASINS 2X3-FT AND 2.5X3-FT</t>
  </si>
  <si>
    <t>INLETS 3-FT AND 4-FT DIAMETER</t>
  </si>
  <si>
    <t>INLETS 2X2-FT, 2X2.5-FT, 2X3-FT AND 2.5X3-FT</t>
  </si>
  <si>
    <t>INLETS MEDIAN 1 AND 2 GRATE</t>
  </si>
  <si>
    <t>INLETS MEDIAN 3 AND 4 GRATE</t>
  </si>
  <si>
    <t>MANHOLES 3X3-FT, 4X4-FT, 5X5-FT AND 6X6-FT</t>
  </si>
  <si>
    <t>MANHOLES VARIABLE TEE AND SPECIAL 4-FT DIAMETER</t>
  </si>
  <si>
    <t>JOINT TIES FOR CONCRETE PIPE  AND CONCRETE COLLAR DETAIL</t>
  </si>
  <si>
    <t>08F08-02</t>
  </si>
  <si>
    <t>STEEL APRON ENDWALLS FOR CULVERT PIPE AND PIPE ARCH SLOPED CROSS DRAINS</t>
  </si>
  <si>
    <t>CRASH CUSHION/SAND BARREL ARRAY AND OTHER TEMPORARY BARRIER LAYOUT DETAILS</t>
  </si>
  <si>
    <t>08F07-05</t>
  </si>
  <si>
    <t>12A04-03</t>
  </si>
  <si>
    <t>STRUCTURE IDENTIFICATION PLAQUES, RAMP GATES, SIGN BRIDGES &amp; OVERHEAD  SIGN SUPPORTS &amp; TRAFFIC SIGNALS</t>
  </si>
  <si>
    <t>13C16-02A</t>
  </si>
  <si>
    <t>13C16-02B</t>
  </si>
  <si>
    <t>DETAIL FOR  RIGHT TURN LANE/TEE INTERSECTION BYPASS LANE ON A CONRETE ROADWAY</t>
  </si>
  <si>
    <t>14B29-01</t>
  </si>
  <si>
    <t>SAFETY EDGE</t>
  </si>
  <si>
    <t>15A03-02A</t>
  </si>
  <si>
    <t>15A03-02B</t>
  </si>
  <si>
    <t xml:space="preserve">FLEXIBLE MARKER POST FOR CULVERT END </t>
  </si>
  <si>
    <t>FLEXIBLE MARKER POST FOR CULVERT END</t>
  </si>
  <si>
    <t>OBJECT MARKER FOR HAZARDOUS CULVERT</t>
  </si>
  <si>
    <t>CURB RAMPS TYPES 4A AND 4A1</t>
  </si>
  <si>
    <t>CURB RAMPS TYPE 4B AND 4B1</t>
  </si>
  <si>
    <t>09E05-06</t>
  </si>
  <si>
    <t>09E06-05</t>
  </si>
  <si>
    <t>LOOP DETECTOR INSTALLED IN NEW CONCRETE PAVEMENT ROUND CSCP PULL BOX 45 DEGREE ELBOWS TO PULL BOX</t>
  </si>
  <si>
    <t>PAVEMENT MARKING FOR SHARED LANE 35 MPH OR LESS</t>
  </si>
  <si>
    <t>STOP LINE AND CROSSWALK PAVEMENT MARKING</t>
  </si>
  <si>
    <t>15D36-01</t>
  </si>
  <si>
    <t>BARRICADE RACK</t>
  </si>
  <si>
    <t>RAMP GATE HARD WIRED</t>
  </si>
  <si>
    <t>FENCE CHAIN LINK</t>
  </si>
  <si>
    <t>15D13-02</t>
  </si>
  <si>
    <t xml:space="preserve">INLET COVERS TYPE A, H, A-S, H-S &amp; Z </t>
  </si>
  <si>
    <t xml:space="preserve">INLET COVER TYPE BW, MANHOLE COVERS, TYPE K, J, J-S, L &amp; M </t>
  </si>
  <si>
    <t>10A15-04A</t>
  </si>
  <si>
    <t>10A15-04B</t>
  </si>
  <si>
    <t>TRAFFIC CONTROL, LANE CLOSURE, SPEED REDUCTION</t>
  </si>
  <si>
    <t>TRAFFIC CONTROL, 2-LANE ROUNDABOUT</t>
  </si>
  <si>
    <t>CONCRETE CONTROL CABINET BASE, TYPE L</t>
  </si>
  <si>
    <t>14B48-01A</t>
  </si>
  <si>
    <t>14B48-01B</t>
  </si>
  <si>
    <t>14B49-01A</t>
  </si>
  <si>
    <t>14B49-01B</t>
  </si>
  <si>
    <t>14B50-01A</t>
  </si>
  <si>
    <t>14B50-01B</t>
  </si>
  <si>
    <t>14B50-01C</t>
  </si>
  <si>
    <t>RETROFIT CANTILEVER BLUNT END</t>
  </si>
  <si>
    <t>RETROFIT CANTILEVER SLOPED END</t>
  </si>
  <si>
    <t>THRIE BEAM APPROACH RETROFIT INSTALLATION OF MISSING POST</t>
  </si>
  <si>
    <t>ANCHOR POST ASSEMBLY TOP-MOUNTED</t>
  </si>
  <si>
    <t>INTELLIGENT TRANSPORATION SYSTEMS</t>
  </si>
  <si>
    <t>09H01-01</t>
  </si>
  <si>
    <t>BASE ITS CONTROLLER CABINET</t>
  </si>
  <si>
    <t>09H03-01</t>
  </si>
  <si>
    <t>2 CIRCUIT METER BREAKER PEDESTAL</t>
  </si>
  <si>
    <t>09H04-01</t>
  </si>
  <si>
    <t>09H05-01</t>
  </si>
  <si>
    <t>09H07-01</t>
  </si>
  <si>
    <t>09H11-01</t>
  </si>
  <si>
    <t>2 CIRCUIT ELECTRICAL SERVICE METER BREAKER PEDESTAL AND BREAKER DISCONNECT BOX</t>
  </si>
  <si>
    <t>CABINET BREAKER DISCONNECT BOX INSTALLATION</t>
  </si>
  <si>
    <t>SIGNAL ASSEMBLY ADVANCE FLASHER TYPE 1</t>
  </si>
  <si>
    <t>SIGNAL ASSEMBLY RAMP CONTROL SIDEMOUNT</t>
  </si>
  <si>
    <t>COMMUNICATIONS MANHOLE DETAILS</t>
  </si>
  <si>
    <t>IDENTIFICATION PLAQUE REQUIREMENTS AND PLACEMENTS</t>
  </si>
  <si>
    <t>CONCRETE BASES, TYPES 1, 2,  5, &amp; 6</t>
  </si>
  <si>
    <t>09C03-04</t>
  </si>
  <si>
    <t>09C04-04</t>
  </si>
  <si>
    <t>09C06-07</t>
  </si>
  <si>
    <t>09C10-03</t>
  </si>
  <si>
    <t>09D01-05</t>
  </si>
  <si>
    <t>09D02-03</t>
  </si>
  <si>
    <t xml:space="preserve">SIGNAL CONTROL CABINET </t>
  </si>
  <si>
    <t>09E04-06</t>
  </si>
  <si>
    <t>10A18-05A</t>
  </si>
  <si>
    <t>10A18-05B</t>
  </si>
  <si>
    <t xml:space="preserve">POLES, TYPES 7  ALUMINUM  -  35'-10" SHAFT </t>
  </si>
  <si>
    <t xml:space="preserve">POLES, TYPES A  ALUMINUM 47'-6" SHAFT </t>
  </si>
  <si>
    <t xml:space="preserve">POLES, TYPES E,  ALUMINUM 49'-0" SHAFT </t>
  </si>
  <si>
    <t>09F08-04</t>
  </si>
  <si>
    <t>09F10-04</t>
  </si>
  <si>
    <t>09F11-04</t>
  </si>
  <si>
    <t>09F12-04</t>
  </si>
  <si>
    <t>09F13-04</t>
  </si>
  <si>
    <t>09F14-03</t>
  </si>
  <si>
    <t>09F15-04A</t>
  </si>
  <si>
    <t>09F15-04B</t>
  </si>
  <si>
    <t>09F16-02</t>
  </si>
  <si>
    <t xml:space="preserve">LOOP DETECTOR INSTALLED IN BASE COURSE WITH PULL (SPLICE) BOX OFF ROADWAY (OPTION 2) </t>
  </si>
  <si>
    <t>10A02-03</t>
  </si>
  <si>
    <t>15B03-15A</t>
  </si>
  <si>
    <t>15B03-15B</t>
  </si>
  <si>
    <t>TRAFFIC CONTROL, LANE CLOSURE</t>
  </si>
  <si>
    <t>TRAFFIC CONTROL, PEDESTRIAN ACCOMMODATION</t>
  </si>
  <si>
    <t>09F01-04</t>
  </si>
  <si>
    <t>09G01-04A</t>
  </si>
  <si>
    <t>09G01-04B</t>
  </si>
  <si>
    <t>09G01-04C</t>
  </si>
  <si>
    <t>09G01-04D</t>
  </si>
  <si>
    <t>09G01-04E</t>
  </si>
  <si>
    <t>09G01-04F</t>
  </si>
  <si>
    <t>09G01-04G</t>
  </si>
  <si>
    <t>09H06-02</t>
  </si>
  <si>
    <t>10A04-03</t>
  </si>
  <si>
    <t>CONCRETE PAVEMENT APPROACH SLAB</t>
  </si>
  <si>
    <t>STRUCTURAL APPROACH SLAB AND CONCRETE PAVEMENT APPROACH SLAB</t>
  </si>
  <si>
    <t>14B08-02A</t>
  </si>
  <si>
    <t>14B08-02B</t>
  </si>
  <si>
    <t>14B08-02C</t>
  </si>
  <si>
    <t>14B08-02D</t>
  </si>
  <si>
    <t>14B08-02E</t>
  </si>
  <si>
    <t xml:space="preserve">FLEXIBLE MARKER POST FOR RIGHT-OF-WAY </t>
  </si>
  <si>
    <t>08D15-05A</t>
  </si>
  <si>
    <t>08D15-05B</t>
  </si>
  <si>
    <t>08D15-05C</t>
  </si>
  <si>
    <t>LIGHTING CONTROL CABINET 120/240 VOLT</t>
  </si>
  <si>
    <t>L30 LIGHTING CONTROL CABINET 240/480 VOLT</t>
  </si>
  <si>
    <t>TRAFFIC CONTROL, SINGLE LANE CROSSOVER</t>
  </si>
  <si>
    <t>15A01-13A</t>
  </si>
  <si>
    <t>15A01-13B</t>
  </si>
  <si>
    <t>15C20-02</t>
  </si>
  <si>
    <t>STANDARD APPLICATION FOR TEMPORARY RAISED PAVEMENT MARKER, TYPE 2</t>
  </si>
  <si>
    <t>15D27-03</t>
  </si>
  <si>
    <t>08A08-02</t>
  </si>
  <si>
    <t>08A09-02</t>
  </si>
  <si>
    <t>08B10-02</t>
  </si>
  <si>
    <t>08B11-02</t>
  </si>
  <si>
    <t>08C06-02</t>
  </si>
  <si>
    <t>08C07-02</t>
  </si>
  <si>
    <t>08C08-02</t>
  </si>
  <si>
    <t>08C09-02</t>
  </si>
  <si>
    <t>09C05-10</t>
  </si>
  <si>
    <t xml:space="preserve">PAVEMENT MARKING (TURN LANES) </t>
  </si>
  <si>
    <t>PAVEMENT MARKING (INTERSECTIONS)</t>
  </si>
  <si>
    <t>PAVEMENT MARKING AND SIGNING (CLIMBING LANE &amp; PASSING LANE)</t>
  </si>
  <si>
    <t>08D20-01</t>
  </si>
  <si>
    <t>08D21-01</t>
  </si>
  <si>
    <t>08D22-01</t>
  </si>
  <si>
    <t>DRIVEWAY AND SIDEWALK RAMPS TYPES X &amp; Y</t>
  </si>
  <si>
    <t>DRIVEWAY AND SIDEWALK RAMPS TYPE Z</t>
  </si>
  <si>
    <t>DRIVEWAYS WITHOUT CURB &amp; GUTTER</t>
  </si>
  <si>
    <t>DRIVEWAYS WITHOUT CURB &amp; GUTTER RESURFACING PROJECTS RURAL</t>
  </si>
  <si>
    <t>DRIVEWAYS WITH CURB  &amp; GUTTER RETURNS</t>
  </si>
  <si>
    <t>CONCRETE PAVEMENT JOINT TYPES</t>
  </si>
  <si>
    <t>TRAFFIC CONTROL FOR LANE CLOSURE WITH FLAGGING OPERATION</t>
  </si>
  <si>
    <t>TRAFFIC SIGNAL STANDARD PEDESTRIAN AND FLASHER TYPICAL MOUNTING DETAILS</t>
  </si>
  <si>
    <t>09B02-10</t>
  </si>
  <si>
    <t>TRAFFIC CONTROL, DROP-OFF SIGNING</t>
  </si>
  <si>
    <t xml:space="preserve">TRAFFIC CONTROL, PARALLEL ENTRANCE RAMP WITHIN LANE CLOSURE </t>
  </si>
  <si>
    <t xml:space="preserve">TRAFFIC CONTROL, ENTRANCE RAMP WITHIN LANE CLOSURE </t>
  </si>
  <si>
    <t xml:space="preserve">TRAFFIC CONTROL, TAPERED ENTRANCE RAMP WITHIN LANE CLOSURE </t>
  </si>
  <si>
    <t xml:space="preserve">TRAFFIC CONTROL, PARALLEL EXIT RAMP WITHIN LANE CLOSURE </t>
  </si>
  <si>
    <t>CONCRETE CURB &amp; GUTTER</t>
  </si>
  <si>
    <t>CONCRETE CURB, TIES AND CURB AND GUTTER APPLICATIONS</t>
  </si>
  <si>
    <t>CURB RAMPS RADIAL DETECTABLE WARNING FIELD APPLICATIONS</t>
  </si>
  <si>
    <t>CURB RAMPS RECTANGULAR AND RADIAL DETECTABLE WARNING PLATES</t>
  </si>
  <si>
    <t>PULL BOX  NON-CONDUCTIVE</t>
  </si>
  <si>
    <t>09C11-10</t>
  </si>
  <si>
    <t>09C12-09A</t>
  </si>
  <si>
    <t>09C12-09B</t>
  </si>
  <si>
    <t>09E12-01A</t>
  </si>
  <si>
    <t>09E12-01B</t>
  </si>
  <si>
    <t>09E12-01C</t>
  </si>
  <si>
    <t>09E12-01D</t>
  </si>
  <si>
    <t>09E12-01E</t>
  </si>
  <si>
    <t>OVER HEIGHT TYPE 9 POLE 15'-30' MONOTUBE ARM</t>
  </si>
  <si>
    <t>OVER HEIGHT TYPE 10 POLE 15'-30' MONOTUBE ARM</t>
  </si>
  <si>
    <t>OVER HEIGHT TYPE 12 POLE 35'-55' MONOTUBE ARM</t>
  </si>
  <si>
    <t>OVER HEIGHT TYPE 13 POLE 35'-55' MONOTBE ARM</t>
  </si>
  <si>
    <t>GENERAL NOTES AND HARDWARE DETAILS FOR OVER HEIGHT TYPE 9, 10, 12 &amp; 13 POLES WITH MONOTUBE ARMS</t>
  </si>
  <si>
    <t>09H09-02</t>
  </si>
  <si>
    <t>COMMUNICATION VAULT TYPE 1</t>
  </si>
  <si>
    <t>09H10-01</t>
  </si>
  <si>
    <t>COMMUNICATION VAULT TYPE - ROUND</t>
  </si>
  <si>
    <t>09H14-01</t>
  </si>
  <si>
    <t>09H15-01</t>
  </si>
  <si>
    <t>09H16-01</t>
  </si>
  <si>
    <t>WIRELESS DETECTION SENSOR MOUNTING</t>
  </si>
  <si>
    <t>MOUNTED CONTROLLER MICROWAVE DETECTOR ASSEMBLY INSTALLATION</t>
  </si>
  <si>
    <t>INSTALL WIRELESS ANTENNA</t>
  </si>
  <si>
    <t>14B24-09A</t>
  </si>
  <si>
    <t>14B24-09B</t>
  </si>
  <si>
    <t>14B24-09C</t>
  </si>
  <si>
    <t>14B41-03A</t>
  </si>
  <si>
    <t>14B41-03B</t>
  </si>
  <si>
    <t>SHORT RADIUS BEAM GUARD (MGS) SHORT RADIUS TERMINAL (MGS)</t>
  </si>
  <si>
    <t>15A07-02</t>
  </si>
  <si>
    <t>DELINEATOR BRACKET WITH REFLECTIVE SHEETING</t>
  </si>
  <si>
    <t>DELINEATOR POST WITH REFLECTIVE SHEETING</t>
  </si>
  <si>
    <t>CHANNELIZING DEVICES FLEXIBLE TUBULAR MARKER POST</t>
  </si>
  <si>
    <t>CHANNELIZING DEVICES DRUMS, CONES, BARRICADES AND VERTICAL PANELS</t>
  </si>
  <si>
    <t>09G02-05A</t>
  </si>
  <si>
    <t>09G02-05B</t>
  </si>
  <si>
    <t>09G02-05C</t>
  </si>
  <si>
    <t>13C01-19</t>
  </si>
  <si>
    <t>13C04-17</t>
  </si>
  <si>
    <t>13C14-07A</t>
  </si>
  <si>
    <t>13C14-07B</t>
  </si>
  <si>
    <t>13C14-07C</t>
  </si>
  <si>
    <t>14B15-11A</t>
  </si>
  <si>
    <t>14B15-11B</t>
  </si>
  <si>
    <t>14B15-11C</t>
  </si>
  <si>
    <t>14B34-02A</t>
  </si>
  <si>
    <t>14B34-02B</t>
  </si>
  <si>
    <t>14B34-02C</t>
  </si>
  <si>
    <t>14B43-04A</t>
  </si>
  <si>
    <t>14B43-04B</t>
  </si>
  <si>
    <t>14B43-04C</t>
  </si>
  <si>
    <t>14B44-04A</t>
  </si>
  <si>
    <t>14B44-04B</t>
  </si>
  <si>
    <t>14B44-04C</t>
  </si>
  <si>
    <t>14B45-05A</t>
  </si>
  <si>
    <t>14B45-05B</t>
  </si>
  <si>
    <t>14B45-05C</t>
  </si>
  <si>
    <t>14B45-05D</t>
  </si>
  <si>
    <t>14B45-05E</t>
  </si>
  <si>
    <t>14B45-05F</t>
  </si>
  <si>
    <t>14B45-05G</t>
  </si>
  <si>
    <t>14B45-05H</t>
  </si>
  <si>
    <t>14B45-05I</t>
  </si>
  <si>
    <t>14B45-05J</t>
  </si>
  <si>
    <t>14B45-05K</t>
  </si>
  <si>
    <t>14B45-05L</t>
  </si>
  <si>
    <t>15C03-05</t>
  </si>
  <si>
    <t>15C04-05</t>
  </si>
  <si>
    <t>15C05-05</t>
  </si>
  <si>
    <t>15D35-03A</t>
  </si>
  <si>
    <t>15D35-03B</t>
  </si>
  <si>
    <t>15D35-03C</t>
  </si>
  <si>
    <t>15D39-02</t>
  </si>
  <si>
    <t>16A01-07</t>
  </si>
  <si>
    <t>STEEL APRON ENDWALLS FOR CULVERT PIPE AND PIPE ARCH SLOPED SIDE DRAINS</t>
  </si>
  <si>
    <t>09C14-03</t>
  </si>
  <si>
    <t>09D03-03</t>
  </si>
  <si>
    <t>09D05-02</t>
  </si>
  <si>
    <t>09D04-03</t>
  </si>
  <si>
    <t>09E01-15A</t>
  </si>
  <si>
    <t>09E01-15B</t>
  </si>
  <si>
    <t>09E01-15C</t>
  </si>
  <si>
    <t>09E01-15D</t>
  </si>
  <si>
    <t>09E01-15E</t>
  </si>
  <si>
    <t>09E01-15F</t>
  </si>
  <si>
    <t>09E01-15G</t>
  </si>
  <si>
    <t>09E02-05</t>
  </si>
  <si>
    <t>09E03-06</t>
  </si>
  <si>
    <t>09E07-06</t>
  </si>
  <si>
    <t>09F04-05</t>
  </si>
  <si>
    <t>09F07-05</t>
  </si>
  <si>
    <t>09F09-05</t>
  </si>
  <si>
    <t>09H08-03</t>
  </si>
  <si>
    <t>10A05-03</t>
  </si>
  <si>
    <t>10A06-03</t>
  </si>
  <si>
    <t>10A07-03</t>
  </si>
  <si>
    <t>10A09-03</t>
  </si>
  <si>
    <t>10A10-03</t>
  </si>
  <si>
    <t>10A11-03</t>
  </si>
  <si>
    <t>10A12-03</t>
  </si>
  <si>
    <t>10A14-03A</t>
  </si>
  <si>
    <t>10A14-03B</t>
  </si>
  <si>
    <t>13B02-09A</t>
  </si>
  <si>
    <t>13B02-09B</t>
  </si>
  <si>
    <t>ON RAMP LANE CLOSURE</t>
  </si>
  <si>
    <t>OFF RAMP LANE CLOSURE</t>
  </si>
  <si>
    <t>ADVANCED WIDTH RESTRICTION SIGNING</t>
  </si>
  <si>
    <t>TRAFFIC CONTROL, MULTIPLE LANE SHIFT, MULTILANE DIVIDED ROAD</t>
  </si>
  <si>
    <t>10A08-03</t>
  </si>
  <si>
    <t>CONCRETE PAVEMENT JOINTING ACCELERATION/DECELERATION LANE</t>
  </si>
  <si>
    <t>CONCRETE PAVEMENT INTERSECTION BOXOUT FOR INTEGRAL CURB AND GUTTER</t>
  </si>
  <si>
    <t xml:space="preserve">BARRICADES AND SIGNS FOR VARIOUS CLOSURES </t>
  </si>
  <si>
    <t>08E15-01</t>
  </si>
  <si>
    <t>CULVERT PIPE CHECK</t>
  </si>
  <si>
    <t>09C02-09</t>
  </si>
  <si>
    <t>HMA LONGITUDINAL JOINTS</t>
  </si>
  <si>
    <t>15C26-04</t>
  </si>
  <si>
    <t xml:space="preserve">STRUCTURES </t>
  </si>
  <si>
    <t>PARKING STALL MARKING</t>
  </si>
  <si>
    <t>15C36-01</t>
  </si>
  <si>
    <t>15D42-01</t>
  </si>
  <si>
    <t>TRAFFIC CONTROL, TWO LANE FULL FREEWAY CLOSURE</t>
  </si>
  <si>
    <t>TRAFFIC CONTROL, SHORT DURATION MOBILE OPERATIONS</t>
  </si>
  <si>
    <t>TRAFFIC CONTROL, SIGNING ON ROADWAYS WITH MILLED SURFACES</t>
  </si>
  <si>
    <t>TRAFFIC CONTROL, SIGNING ON ROADWAYS WITH LOOSE GRAVEL</t>
  </si>
  <si>
    <t>11A01-06</t>
  </si>
  <si>
    <t>15C07-15A</t>
  </si>
  <si>
    <t>15C07-15B</t>
  </si>
  <si>
    <t>15C07-15C</t>
  </si>
  <si>
    <t>15C07-15D</t>
  </si>
  <si>
    <t>15C07-15E</t>
  </si>
  <si>
    <t>15C33-04</t>
  </si>
  <si>
    <t>08D16-11</t>
  </si>
  <si>
    <t>15D44-02</t>
  </si>
  <si>
    <t>14B33-02A</t>
  </si>
  <si>
    <t>14B33-02B</t>
  </si>
  <si>
    <t>14B33-02C</t>
  </si>
  <si>
    <t>14B33-02D</t>
  </si>
  <si>
    <t>14B33-02E</t>
  </si>
  <si>
    <t>14B33-02F</t>
  </si>
  <si>
    <t>14B33-02G</t>
  </si>
  <si>
    <t>14B33-02H</t>
  </si>
  <si>
    <t>14B35-02A</t>
  </si>
  <si>
    <t>14B35-02B</t>
  </si>
  <si>
    <t>14B35-02C</t>
  </si>
  <si>
    <t>14B35-02D</t>
  </si>
  <si>
    <t>14B35-02E</t>
  </si>
  <si>
    <t>14B35-02F</t>
  </si>
  <si>
    <t>14B36-02A</t>
  </si>
  <si>
    <t>14B36-02B</t>
  </si>
  <si>
    <t>14B36-02C</t>
  </si>
  <si>
    <t>14B36-02D</t>
  </si>
  <si>
    <t>14B36-02E</t>
  </si>
  <si>
    <t>14B36-02F</t>
  </si>
  <si>
    <t>14B36-02G</t>
  </si>
  <si>
    <t>14B36-02H</t>
  </si>
  <si>
    <t>14B36-02I</t>
  </si>
  <si>
    <t>14B36-02J</t>
  </si>
  <si>
    <t>14B37-01A</t>
  </si>
  <si>
    <t>14B37-01B</t>
  </si>
  <si>
    <t>14B38-02A</t>
  </si>
  <si>
    <t>14B38-02B</t>
  </si>
  <si>
    <t>14B38-02C</t>
  </si>
  <si>
    <t>14B38-02D</t>
  </si>
  <si>
    <t>14B40-02A</t>
  </si>
  <si>
    <t>14B40-02B</t>
  </si>
  <si>
    <t>14B40-02C</t>
  </si>
  <si>
    <t>14B40-02D</t>
  </si>
  <si>
    <t>14B40-02E</t>
  </si>
  <si>
    <t>14B40-02F</t>
  </si>
  <si>
    <t>14B40-02G</t>
  </si>
  <si>
    <t>14B40-02H</t>
  </si>
  <si>
    <t>14B40-02I</t>
  </si>
  <si>
    <t>14B40-02J</t>
  </si>
  <si>
    <t>TRAFFIC CONTROL, LANE CLOSURE, BASIC TRAFFIC QUEUE WARNING SYSTEM</t>
  </si>
  <si>
    <t>TRAFFIC CONTROL, SINGLE LEFT LANE CLOSURE, UNDIVIDED NON-FREEWAY/EXPRESSWAY</t>
  </si>
  <si>
    <t>15D28-04</t>
  </si>
  <si>
    <t>15D29-06</t>
  </si>
  <si>
    <t>15D37-03</t>
  </si>
  <si>
    <t>15D46-01</t>
  </si>
  <si>
    <t>TRAFFIC CONTROL, ONE - WAY SIGNING</t>
  </si>
  <si>
    <t>TRAFFIC CONTROL, INGRESS/EGRESS WITH BARRIER</t>
  </si>
  <si>
    <t>TRAFFIC CONTROL, INGRESS/EGRESS WITHOUT BARRIER</t>
  </si>
  <si>
    <t>09C15-01</t>
  </si>
  <si>
    <t>CONCRETE BASE TYPE 10 SPECIAL</t>
  </si>
  <si>
    <t>09E08-09K</t>
  </si>
  <si>
    <t>GENERAL NOTES,HARDWARE DETAILS FOR TYPE 9/10,9/10 SPECIAL,12 &amp; 13 POLES W/MONOTUBE ARMS</t>
  </si>
  <si>
    <t>09E08-09J</t>
  </si>
  <si>
    <t>09E08-09I</t>
  </si>
  <si>
    <t>09E08-09A</t>
  </si>
  <si>
    <t>09E08-09B</t>
  </si>
  <si>
    <t>TYPE 9 SPECIAL POLE 35' MONOTUBE ARM</t>
  </si>
  <si>
    <t>09E08-09C</t>
  </si>
  <si>
    <t>TYPE 9 SPECIAL POLE 40' MONOTUBE ARM</t>
  </si>
  <si>
    <t>09E08-09D</t>
  </si>
  <si>
    <t>09E08-09E</t>
  </si>
  <si>
    <t>TYPE 9 SPECIAL POLE 45' MONOTUBE ARM</t>
  </si>
  <si>
    <t>09E08-09F</t>
  </si>
  <si>
    <t>09E08-09G</t>
  </si>
  <si>
    <t>09E08-09H</t>
  </si>
  <si>
    <t>TYPE 10 SPECIAL POLE 35' MONOTUBE ARM</t>
  </si>
  <si>
    <t>TYPE 10 SPECIAL POLE 40' MONOTUBE ARM</t>
  </si>
  <si>
    <t>TYPE 10 SPECIAL POLE 45' MONOTUBE ARM</t>
  </si>
  <si>
    <t>14B28-04A</t>
  </si>
  <si>
    <t>14B28-04B</t>
  </si>
  <si>
    <t>TRAFFIC CONTROL, LANE CLOSURE, TRAFFIC QUEUE WARNING SYSTEM</t>
  </si>
  <si>
    <t>15D21-07A</t>
  </si>
  <si>
    <t>15D21-07B</t>
  </si>
  <si>
    <t>TRAFFIC CONTROL, SINGLE RIGHT LANE CLOSURE, UNDIVIDED NON-FREEWAY/EXPRESSWAY</t>
  </si>
  <si>
    <t>13C19-03</t>
  </si>
  <si>
    <t>15C14-04</t>
  </si>
  <si>
    <t>TRAFFIC CONTROL, FULL LANE SHIFT NON-FREEWAY OR MULTILANE DIVIDED 45 MPH AND UNDER</t>
  </si>
  <si>
    <t>TRAFFIC CONTROL, PARTIAL LANE SHIFT MULTILANE DIVIDED 50 MPH AND GREATER</t>
  </si>
  <si>
    <t>15D45-03</t>
  </si>
  <si>
    <t>15D48-01</t>
  </si>
  <si>
    <t>TRAFFIC CONTROL, LANE SHIFT IN FLAGGING OPERATION</t>
  </si>
  <si>
    <t>TRAFFIC CONTROL, SYSTEM RAMP CLOSURE</t>
  </si>
  <si>
    <t>TRAFFIC CONTROL, ADDED LANE CLOSURE WITHOUT LANE SHIFT</t>
  </si>
  <si>
    <t>TRAFFIC CONTROL, ADDED LANE CLOSURE WITH LANE SHIFT</t>
  </si>
  <si>
    <t>15D51-01</t>
  </si>
  <si>
    <t>TRAFFIC CONTROL, MOBILE OPERATIONS ON AN UNDIVIDED ROADWAY</t>
  </si>
  <si>
    <t>14B42-07A</t>
  </si>
  <si>
    <t>14B42-07B</t>
  </si>
  <si>
    <t>14B42-07C</t>
  </si>
  <si>
    <t>14B42-07D</t>
  </si>
  <si>
    <t>14C07-04A</t>
  </si>
  <si>
    <t>14C07-04B</t>
  </si>
  <si>
    <t>14C06-06A</t>
  </si>
  <si>
    <t>14C06-06B</t>
  </si>
  <si>
    <t>14C03-04</t>
  </si>
  <si>
    <t>14C02-03</t>
  </si>
  <si>
    <t>14C01-03</t>
  </si>
  <si>
    <t>PAVEMENT MARKING EXIT RAMP AND PARALLEL EXIT RAMP</t>
  </si>
  <si>
    <t>PAVEMENT MARKING ENTRANCE RAMP AND PARALLEL ENTRANCE RAMP</t>
  </si>
  <si>
    <t>MEDIAN ISLAND MARKING PAVEMENT MARKINGS</t>
  </si>
  <si>
    <t>MEDIAN ISLAND MARKING MEDIAN ISLAND NOSE</t>
  </si>
  <si>
    <t>MEDIAN PAVEMENT MARKINGS DOUBLE ARROW WARNING SIGN PLACEMENT</t>
  </si>
  <si>
    <t>15D23-07A</t>
  </si>
  <si>
    <t>15D23-07B</t>
  </si>
  <si>
    <t>15D43-02</t>
  </si>
  <si>
    <t>14B39-02A</t>
  </si>
  <si>
    <t>14B39-02B</t>
  </si>
  <si>
    <t>14B39-02C</t>
  </si>
  <si>
    <t>08B09-03</t>
  </si>
  <si>
    <t>MANHOLES 3-FT, 4-FT, 5-FT, 6-FT, 7-FT, 8-FT, 9-FT, 10-FT DIAMETER</t>
  </si>
  <si>
    <t>08F04-08</t>
  </si>
  <si>
    <t>15A04-07A</t>
  </si>
  <si>
    <t>15A04-07B</t>
  </si>
  <si>
    <t>15A04-07C</t>
  </si>
  <si>
    <t>15A04-07D</t>
  </si>
  <si>
    <t>15A04-07E</t>
  </si>
  <si>
    <t>CHANNELIZING DEVICES, PERMANENT FLEXIBLE TUBULAR MARKER POST</t>
  </si>
  <si>
    <t>BARRIER WALL DELINEATOR WITH REFLECTIVE SHEETING</t>
  </si>
  <si>
    <t>FLEXIBLE DELINEATOR POST</t>
  </si>
  <si>
    <t>CABLE BARRIER TYPE 1 LAYOUT</t>
  </si>
  <si>
    <t>08D13-02</t>
  </si>
  <si>
    <t>08D14-02</t>
  </si>
  <si>
    <t>08F10-02</t>
  </si>
  <si>
    <t>09B04-12</t>
  </si>
  <si>
    <t>09B16-02</t>
  </si>
  <si>
    <t>09C08-06</t>
  </si>
  <si>
    <t>09C09-06</t>
  </si>
  <si>
    <t>10A01-04</t>
  </si>
  <si>
    <t>10A17-05A</t>
  </si>
  <si>
    <t>10A17-05B</t>
  </si>
  <si>
    <t>10A17-05C</t>
  </si>
  <si>
    <t>10A17-05D</t>
  </si>
  <si>
    <t xml:space="preserve">POLE, TYPE F </t>
  </si>
  <si>
    <t>13C10-03</t>
  </si>
  <si>
    <t>14B07-16A</t>
  </si>
  <si>
    <t>14B07-16B</t>
  </si>
  <si>
    <t>14B07-16C</t>
  </si>
  <si>
    <t>14B07-16D</t>
  </si>
  <si>
    <t>14B07-16E</t>
  </si>
  <si>
    <t>14B07-16F</t>
  </si>
  <si>
    <t>14B07-16G</t>
  </si>
  <si>
    <t>14B07-16H</t>
  </si>
  <si>
    <t>14B07-16I</t>
  </si>
  <si>
    <t>14B07-16J</t>
  </si>
  <si>
    <t>14B07-16K</t>
  </si>
  <si>
    <t>14B07-16L</t>
  </si>
  <si>
    <t>14B07-16M</t>
  </si>
  <si>
    <t>14B32-10A</t>
  </si>
  <si>
    <t>14B32-10B</t>
  </si>
  <si>
    <t>14B32-10C</t>
  </si>
  <si>
    <t>14B32-10D</t>
  </si>
  <si>
    <t>14B32-10E</t>
  </si>
  <si>
    <t>14B32-10F</t>
  </si>
  <si>
    <t>14B32-10G</t>
  </si>
  <si>
    <t>14B32-10H</t>
  </si>
  <si>
    <t>14B52-03A</t>
  </si>
  <si>
    <t>14B52-03B</t>
  </si>
  <si>
    <t>14B52-03C</t>
  </si>
  <si>
    <t>14B53-02A</t>
  </si>
  <si>
    <t>14B53-02B</t>
  </si>
  <si>
    <t>14B53-02C</t>
  </si>
  <si>
    <t>14B53-02D</t>
  </si>
  <si>
    <t>14B53-02E</t>
  </si>
  <si>
    <t>14B53-02F</t>
  </si>
  <si>
    <t>14B53-02G</t>
  </si>
  <si>
    <t>14B53-02H</t>
  </si>
  <si>
    <t>14B53-02I</t>
  </si>
  <si>
    <t>TEMPORARY LONGITUDINAL PAVEMENT MARKING</t>
  </si>
  <si>
    <t>15C12-09A</t>
  </si>
  <si>
    <t>15C12-09B</t>
  </si>
  <si>
    <t>TRAFFIC CONTROL, LANE CLOSURE WITH AUTOMATED FLAGGER ASSISTANCE DEVICE</t>
  </si>
  <si>
    <t>Path=N:\Bhc\Eplans\Sdd\newstandard\</t>
  </si>
  <si>
    <t>14B07-16N</t>
  </si>
  <si>
    <t>14B11-03</t>
  </si>
  <si>
    <t>14B22-07B</t>
  </si>
  <si>
    <t>14B22-07A</t>
  </si>
  <si>
    <t>09A01-14A</t>
  </si>
  <si>
    <t>09A01-14B</t>
  </si>
  <si>
    <t>13A03-07</t>
  </si>
  <si>
    <t>13C09-17A</t>
  </si>
  <si>
    <t>13C09-17B</t>
  </si>
  <si>
    <t>13C09-17C</t>
  </si>
  <si>
    <t>13C11-14A</t>
  </si>
  <si>
    <t>13C11-14B</t>
  </si>
  <si>
    <t>13C13-11</t>
  </si>
  <si>
    <t>13C15-08A</t>
  </si>
  <si>
    <t>13C15-08B</t>
  </si>
  <si>
    <t>14B20-12A</t>
  </si>
  <si>
    <t>14B20-12B</t>
  </si>
  <si>
    <t>14B20-12C</t>
  </si>
  <si>
    <t>14B20-12D</t>
  </si>
  <si>
    <t>14B20-12E</t>
  </si>
  <si>
    <t>14B20-12F</t>
  </si>
  <si>
    <t>14B20-12G</t>
  </si>
  <si>
    <t>14B20-12H</t>
  </si>
  <si>
    <t>14B26-05A</t>
  </si>
  <si>
    <t>14B26-05B</t>
  </si>
  <si>
    <t>14B26-05C</t>
  </si>
  <si>
    <t>14B26-05D</t>
  </si>
  <si>
    <t>14B26-05E</t>
  </si>
  <si>
    <t>14B26-05F</t>
  </si>
  <si>
    <t>14B26-05G</t>
  </si>
  <si>
    <t>14B26-05H</t>
  </si>
  <si>
    <t>15C11-10A</t>
  </si>
  <si>
    <t>15C11-10B</t>
  </si>
  <si>
    <t>09C13-03</t>
  </si>
  <si>
    <t>09C16-01</t>
  </si>
  <si>
    <t>CONCRETE BASE TYPE 10 SPECIAL EXTENSION</t>
  </si>
  <si>
    <t>15C19-08A</t>
  </si>
  <si>
    <t>15C19-08B</t>
  </si>
  <si>
    <t>15C19-08C</t>
  </si>
  <si>
    <t>File to be used with:</t>
  </si>
  <si>
    <t>SDD's Effective PS&amp;E</t>
  </si>
  <si>
    <t>08D01-23A</t>
  </si>
  <si>
    <t>08D01-23B</t>
  </si>
  <si>
    <t>08D02-08A</t>
  </si>
  <si>
    <t>08D02-08B</t>
  </si>
  <si>
    <t>08D02-08C</t>
  </si>
  <si>
    <t>08D03-09A</t>
  </si>
  <si>
    <t>08D03-09B</t>
  </si>
  <si>
    <t>08D04-07</t>
  </si>
  <si>
    <t>13A05-06A</t>
  </si>
  <si>
    <t>13A05-06B</t>
  </si>
  <si>
    <t>SHOULDER RUMBLE STRIPS, DIVIDED ROADWAY</t>
  </si>
  <si>
    <t>13A08-02</t>
  </si>
  <si>
    <t>13A09-02</t>
  </si>
  <si>
    <t>TRANSVERSE RUMBLE STRIPS, CONCRETE</t>
  </si>
  <si>
    <t>TRANSVERSE RUMBLE STRIPS, ASPHALTIC</t>
  </si>
  <si>
    <t>13A10-03A</t>
  </si>
  <si>
    <t>13A10-03B</t>
  </si>
  <si>
    <t>13A10-03C</t>
  </si>
  <si>
    <t>13A10-03D</t>
  </si>
  <si>
    <t>13A10-03E</t>
  </si>
  <si>
    <t>13A10-03F</t>
  </si>
  <si>
    <t>13A10-03G</t>
  </si>
  <si>
    <t>13A10-03H</t>
  </si>
  <si>
    <t>SHOULDER RUMBLE STRIPS - ASPHALT SINUSOIDAL</t>
  </si>
  <si>
    <t>SHOULDER RUMBLE STRIPS - ASPHALT</t>
  </si>
  <si>
    <t>SHOULDER RUMBLE STRIPS - CONCRETE</t>
  </si>
  <si>
    <t>SHOULDER RUMBLE STRIPS - CONCRETE SINUSOIDAL</t>
  </si>
  <si>
    <t>EDGE LINE RUMBLE STRIPS - ASPHALT</t>
  </si>
  <si>
    <t>EDGE LINE RUMBLE STRIPS - CONCRETE</t>
  </si>
  <si>
    <t>SHOULDER AND EDGE LINE RUMBLE STRIPS - RAILROAD, PASSING, CLIMBING AND BYPASS LANES</t>
  </si>
  <si>
    <t>SHOULDER AND EDGE LINE RUMBLE STRIPS - CROSSINGS, INTERSECTIONS, BRIDGES, DRIVEWAYS</t>
  </si>
  <si>
    <t>13A11-04A</t>
  </si>
  <si>
    <t>13A11-04B</t>
  </si>
  <si>
    <t>13A11-04C</t>
  </si>
  <si>
    <t>13A11-04D</t>
  </si>
  <si>
    <t>CENTERLINE RUMBLE STRIPS - ASPHALT</t>
  </si>
  <si>
    <t>CENTERLINE RUMBLE STRIPS - CONCRETE</t>
  </si>
  <si>
    <t>CENTERLINE RUMBLE STRIPS - ASPHALT SINUSOIDAL</t>
  </si>
  <si>
    <t>CENTERLINE RUMBLE STRIPS - INTERSECTIONS, DRIVEWAYS, BRIDGES, RAILROADS</t>
  </si>
  <si>
    <t>13B01-11A</t>
  </si>
  <si>
    <t>13B01-11B</t>
  </si>
  <si>
    <t>TYPICAL SECTIONS FOR RAILWAY APPROACH</t>
  </si>
  <si>
    <t>13C18-08A</t>
  </si>
  <si>
    <t>13C18-08B</t>
  </si>
  <si>
    <t>13C18-08C</t>
  </si>
  <si>
    <t>13C18-08D</t>
  </si>
  <si>
    <t>13C18-08E</t>
  </si>
  <si>
    <t>13C18-08F</t>
  </si>
  <si>
    <t>13C18-08G</t>
  </si>
  <si>
    <t>CONCRETE PAVEMENT JOINTING AT UTILITY FIXTURES</t>
  </si>
  <si>
    <t>14B47-05A</t>
  </si>
  <si>
    <t>14B47-05B</t>
  </si>
  <si>
    <t>14B47-05C</t>
  </si>
  <si>
    <t>14B47-05D</t>
  </si>
  <si>
    <t>14B47-05E</t>
  </si>
  <si>
    <t>14B47-05F</t>
  </si>
  <si>
    <t>14B47-05G</t>
  </si>
  <si>
    <t>14B51-03A</t>
  </si>
  <si>
    <t>14B51-03B</t>
  </si>
  <si>
    <t>14B51-03C</t>
  </si>
  <si>
    <t>15C02-09A</t>
  </si>
  <si>
    <t>15C02-09B</t>
  </si>
  <si>
    <t>15C02-09C</t>
  </si>
  <si>
    <t>15C02-09D</t>
  </si>
  <si>
    <t>15C02-09E</t>
  </si>
  <si>
    <t>15C02-09F</t>
  </si>
  <si>
    <t>15C02-09G</t>
  </si>
  <si>
    <t>15C02-09H</t>
  </si>
  <si>
    <t>TRAFFIC CONTROL FOR ENTRANCE RAMP CLOSURE</t>
  </si>
  <si>
    <t>MODIFIED ROUTE ASSEMBLY FOR DETOUR SIGNING</t>
  </si>
  <si>
    <t>15C06-12</t>
  </si>
  <si>
    <t>15C08-23A</t>
  </si>
  <si>
    <t>15C08-23B</t>
  </si>
  <si>
    <t>15C08-23C</t>
  </si>
  <si>
    <t>15C08-23D</t>
  </si>
  <si>
    <t>PERMANENT LONGITUDINAL PAVEMENT MARKINGS</t>
  </si>
  <si>
    <t>15C09-13A</t>
  </si>
  <si>
    <t>15C09-13B</t>
  </si>
  <si>
    <t>15C18-08A</t>
  </si>
  <si>
    <t>15C18-08B</t>
  </si>
  <si>
    <t>15C18-08C</t>
  </si>
  <si>
    <t>15C21-11</t>
  </si>
  <si>
    <t>15C29-08A</t>
  </si>
  <si>
    <t>15C29-08B</t>
  </si>
  <si>
    <t>PAVEMENT MARKING LANE DROP AND LANE REDUCTION</t>
  </si>
  <si>
    <t>15C34-04</t>
  </si>
  <si>
    <t>15C35-06A</t>
  </si>
  <si>
    <t>15C35-06B</t>
  </si>
  <si>
    <t>15C35-06C</t>
  </si>
  <si>
    <t>15D05-06</t>
  </si>
  <si>
    <t>15D06-06</t>
  </si>
  <si>
    <t>15D07-06</t>
  </si>
  <si>
    <t>15D08-09</t>
  </si>
  <si>
    <t>15D09-07</t>
  </si>
  <si>
    <t>15D10-06</t>
  </si>
  <si>
    <t>15D11-09</t>
  </si>
  <si>
    <t>TRAFFIC CONTROL, DYNAMIC LATE MERGE SYSTEM</t>
  </si>
  <si>
    <t>15D14-06</t>
  </si>
  <si>
    <t xml:space="preserve">TRAFFIC CONTROL, TWO LANE CLOSURE ON FREEWAY OR EXPRESSWAY </t>
  </si>
  <si>
    <t>15D15-07A</t>
  </si>
  <si>
    <t>15D15-07B</t>
  </si>
  <si>
    <t>15D15-07C</t>
  </si>
  <si>
    <t>15D15-07D</t>
  </si>
  <si>
    <t>15D15-07E</t>
  </si>
  <si>
    <t>15D16-06</t>
  </si>
  <si>
    <t>15D20-07A</t>
  </si>
  <si>
    <t>15D20-07B</t>
  </si>
  <si>
    <t>15D20-07C</t>
  </si>
  <si>
    <t>TRAFFIC CONTROL, SINGLE LANE CLOSURE, DIVIDED NON-FREEWAY/EXPRESSWAY</t>
  </si>
  <si>
    <t>15D22-06</t>
  </si>
  <si>
    <t>15D30-09A</t>
  </si>
  <si>
    <t>15D30-09B</t>
  </si>
  <si>
    <t>15D30-09C</t>
  </si>
  <si>
    <t>15D30-09D</t>
  </si>
  <si>
    <t>15D30-09E</t>
  </si>
  <si>
    <t>15D30-09F</t>
  </si>
  <si>
    <t>15D30-09G</t>
  </si>
  <si>
    <t>15D30-09H</t>
  </si>
  <si>
    <t>15D30-09I</t>
  </si>
  <si>
    <t>15D30-09J</t>
  </si>
  <si>
    <t>15D30-09K</t>
  </si>
  <si>
    <t>15D30-09L</t>
  </si>
  <si>
    <t>15D31-05</t>
  </si>
  <si>
    <t>15D32-07</t>
  </si>
  <si>
    <t>15D33-09</t>
  </si>
  <si>
    <t>15D40-05A</t>
  </si>
  <si>
    <t>15D40-05B</t>
  </si>
  <si>
    <t>15D40-05C</t>
  </si>
  <si>
    <t>TRAFFIC CONTROL, FULL LANE SHIFT MULTILANE DIVIDED 50 MPH AND OVER</t>
  </si>
  <si>
    <t>TRAFFIC CONTROL, PARTIAL LANE SHIFT NON-FREEWAY/EXPRESSWAY OR MULTILANE DIVIDED 45 MPH AND UNDER</t>
  </si>
  <si>
    <t>15D40-05D</t>
  </si>
  <si>
    <t>15D47-03A</t>
  </si>
  <si>
    <t>15D47-03B</t>
  </si>
  <si>
    <t>15D49-02</t>
  </si>
  <si>
    <t>15D50-03A</t>
  </si>
  <si>
    <t>15D50-03B</t>
  </si>
  <si>
    <t>SIGNING AND PAVEMENT MARKING DETAILS FOR RAILROAD-HIGHWAY GRADE CROSSINGS</t>
  </si>
  <si>
    <t>08A05-20A</t>
  </si>
  <si>
    <t>08A05-20B</t>
  </si>
  <si>
    <t>08A05-20C</t>
  </si>
  <si>
    <t>08A05-20D</t>
  </si>
  <si>
    <t>08D05-21A</t>
  </si>
  <si>
    <t>08D05-21B</t>
  </si>
  <si>
    <t>08D05-21C</t>
  </si>
  <si>
    <t>08D05-21D</t>
  </si>
  <si>
    <t>08D05-21E</t>
  </si>
  <si>
    <t>08D05-21F</t>
  </si>
  <si>
    <t>08D18-04</t>
  </si>
  <si>
    <t>08D19-04</t>
  </si>
  <si>
    <t>Direct questions to: Cyle Haag</t>
  </si>
  <si>
    <t>08D05-21G</t>
  </si>
  <si>
    <t>15C31-06A</t>
  </si>
  <si>
    <t>15C31-06B</t>
  </si>
  <si>
    <t>15C31-06C</t>
  </si>
  <si>
    <t>15C31-06D</t>
  </si>
  <si>
    <t>15D12-12A</t>
  </si>
  <si>
    <t>15D12-12B</t>
  </si>
  <si>
    <t>15D12-12C</t>
  </si>
  <si>
    <t>15D12-12D</t>
  </si>
  <si>
    <t>15D12-12E</t>
  </si>
  <si>
    <t>15D12-12F</t>
  </si>
  <si>
    <t xml:space="preserve">TRAFFIC CONTROL, LANE CLOSURE, WITH TEMPORARY RUMBLE STRIPS </t>
  </si>
  <si>
    <t>15D41-04A</t>
  </si>
  <si>
    <t>TRAFFIC CONTROL, MULTIPLE LANE SHIFT DIVIDED ROAD TEMPORARY RUMBLE STRIPS</t>
  </si>
  <si>
    <t>15D41-04B</t>
  </si>
  <si>
    <r>
      <rPr>
        <b/>
        <i/>
        <u val="single"/>
        <sz val="12"/>
        <color indexed="10"/>
        <rFont val="Arial"/>
        <family val="2"/>
      </rPr>
      <t>MAY 2024</t>
    </r>
    <r>
      <rPr>
        <b/>
        <sz val="12"/>
        <color indexed="10"/>
        <rFont val="Arial"/>
        <family val="2"/>
      </rPr>
      <t xml:space="preserve"> PS&amp;E</t>
    </r>
  </si>
  <si>
    <t>08A05-21A</t>
  </si>
  <si>
    <t>08A05-21B</t>
  </si>
  <si>
    <t>08A05-21C</t>
  </si>
  <si>
    <t>08A05-21D</t>
  </si>
  <si>
    <t>INLET COVERS TYPE F, HM, HM-S, S, T, HM-GJ &amp; HM-GJ-S</t>
  </si>
  <si>
    <t>INLET COVERS TYPE V, V-B, &amp; VV-B</t>
  </si>
  <si>
    <t>08A08-03</t>
  </si>
  <si>
    <t>08A09-03</t>
  </si>
  <si>
    <t>08B09-04</t>
  </si>
  <si>
    <t>08B10-03</t>
  </si>
  <si>
    <t>08B11-03</t>
  </si>
  <si>
    <t>08C06-03</t>
  </si>
  <si>
    <t>08C07-03</t>
  </si>
  <si>
    <t>INLETS 2X2-FT, 2X2.5-FT, 2X3-FT, 2.5X3-FT &amp; 2X3.5-FT</t>
  </si>
  <si>
    <t>08C08-03</t>
  </si>
  <si>
    <t>Updated: 2/14/24</t>
  </si>
  <si>
    <t>For use by Central Office - Do not modify these cells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</si>
</sst>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\-yy;@"/>
  </numFmts>
  <fonts count="6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color indexed="55"/>
      <name val="Arial"/>
      <family val="2"/>
    </font>
    <font>
      <b/>
      <i/>
      <sz val="1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9" fillId="0" borderId="0" xfId="53" applyFill="1" applyBorder="1" applyAlignment="1" applyProtection="1">
      <alignment horizontal="right" vertical="top"/>
      <protection locked="0"/>
    </xf>
    <xf numFmtId="0" fontId="19" fillId="0" borderId="0" xfId="53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/>
      <protection/>
    </xf>
    <xf numFmtId="17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25" fillId="0" borderId="0" xfId="53" applyFont="1" applyFill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64" fontId="1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23" fillId="33" borderId="12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 horizontal="right"/>
      <protection locked="0"/>
    </xf>
    <xf numFmtId="0" fontId="18" fillId="33" borderId="15" xfId="0" applyFont="1" applyFill="1" applyBorder="1" applyAlignment="1" applyProtection="1">
      <alignment horizontal="right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14" fillId="33" borderId="15" xfId="0" applyFont="1" applyFill="1" applyBorder="1" applyAlignment="1" applyProtection="1">
      <alignment horizontal="left"/>
      <protection locked="0"/>
    </xf>
    <xf numFmtId="0" fontId="16" fillId="33" borderId="15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9" fillId="33" borderId="15" xfId="53" applyFont="1" applyFill="1" applyBorder="1" applyAlignment="1" applyProtection="1">
      <alignment horizontal="left" vertical="center"/>
      <protection locked="0"/>
    </xf>
    <xf numFmtId="0" fontId="17" fillId="33" borderId="15" xfId="0" applyFont="1" applyFill="1" applyBorder="1" applyAlignment="1" applyProtection="1">
      <alignment horizontal="left" vertical="top"/>
      <protection locked="0"/>
    </xf>
    <xf numFmtId="0" fontId="2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right"/>
      <protection locked="0"/>
    </xf>
    <xf numFmtId="0" fontId="13" fillId="33" borderId="15" xfId="53" applyFont="1" applyFill="1" applyBorder="1" applyAlignment="1" applyProtection="1">
      <alignment horizontal="right" vertical="top"/>
      <protection locked="0"/>
    </xf>
    <xf numFmtId="0" fontId="16" fillId="33" borderId="0" xfId="0" applyFont="1" applyFill="1" applyBorder="1" applyAlignment="1" applyProtection="1">
      <alignment horizontal="left" vertical="top"/>
      <protection locked="0"/>
    </xf>
    <xf numFmtId="0" fontId="9" fillId="33" borderId="15" xfId="53" applyFont="1" applyFill="1" applyBorder="1" applyAlignment="1" applyProtection="1">
      <alignment horizontal="left" vertical="top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17" fontId="1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/>
      <protection/>
    </xf>
    <xf numFmtId="17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9" fillId="0" borderId="0" xfId="53" applyFill="1" applyAlignment="1" applyProtection="1">
      <alignment horizontal="center"/>
      <protection locked="0"/>
    </xf>
    <xf numFmtId="17" fontId="5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0" fillId="33" borderId="17" xfId="0" applyFill="1" applyBorder="1" applyAlignment="1">
      <alignment/>
    </xf>
    <xf numFmtId="0" fontId="62" fillId="33" borderId="14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21" xfId="0" applyFont="1" applyFill="1" applyBorder="1" applyAlignment="1" applyProtection="1">
      <alignment horizontal="center" vertical="center" wrapText="1"/>
      <protection locked="0"/>
    </xf>
    <xf numFmtId="0" fontId="63" fillId="0" borderId="22" xfId="0" applyFont="1" applyFill="1" applyBorder="1" applyAlignment="1" applyProtection="1">
      <alignment horizontal="center" vertical="center" wrapText="1"/>
      <protection locked="0"/>
    </xf>
    <xf numFmtId="0" fontId="63" fillId="0" borderId="23" xfId="0" applyFont="1" applyFill="1" applyBorder="1" applyAlignment="1" applyProtection="1">
      <alignment horizontal="center" vertical="center" wrapText="1"/>
      <protection locked="0"/>
    </xf>
    <xf numFmtId="0" fontId="63" fillId="0" borderId="24" xfId="0" applyFont="1" applyFill="1" applyBorder="1" applyAlignment="1" applyProtection="1">
      <alignment horizontal="center" vertical="center" wrapText="1"/>
      <protection locked="0"/>
    </xf>
    <xf numFmtId="0" fontId="6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 wrapText="1"/>
      <protection locked="0"/>
    </xf>
    <xf numFmtId="0" fontId="6" fillId="0" borderId="24" xfId="0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 wrapText="1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34" borderId="25" xfId="0" applyFont="1" applyFill="1" applyBorder="1" applyAlignment="1" applyProtection="1">
      <alignment horizontal="left"/>
      <protection/>
    </xf>
    <xf numFmtId="0" fontId="5" fillId="0" borderId="26" xfId="0" applyFont="1" applyFill="1" applyBorder="1" applyAlignment="1" applyProtection="1">
      <alignment horizontal="left" wrapText="1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right"/>
      <protection/>
    </xf>
    <xf numFmtId="0" fontId="5" fillId="34" borderId="28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ave_macro.do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N594"/>
  <sheetViews>
    <sheetView showGridLines="0" tabSelected="1" zoomScale="75" zoomScaleNormal="75" zoomScalePageLayoutView="0" workbookViewId="0" topLeftCell="A1">
      <selection activeCell="F24" sqref="F24"/>
    </sheetView>
  </sheetViews>
  <sheetFormatPr defaultColWidth="9.28125" defaultRowHeight="16.5" customHeight="1" outlineLevelRow="2"/>
  <cols>
    <col min="1" max="1" width="4.421875" style="43" customWidth="1"/>
    <col min="2" max="2" width="4.421875" style="48" hidden="1" customWidth="1"/>
    <col min="3" max="3" width="3.28125" style="44" customWidth="1"/>
    <col min="4" max="4" width="18.8515625" style="46" customWidth="1"/>
    <col min="5" max="5" width="7.7109375" style="46" hidden="1" customWidth="1"/>
    <col min="6" max="6" width="134.57421875" style="46" customWidth="1"/>
    <col min="7" max="7" width="23.7109375" style="54" customWidth="1"/>
    <col min="8" max="9" width="27.7109375" style="46" customWidth="1"/>
    <col min="10" max="10" width="42.00390625" style="47" customWidth="1"/>
    <col min="11" max="11" width="130.7109375" style="46" customWidth="1"/>
    <col min="12" max="12" width="31.140625" style="48" customWidth="1"/>
    <col min="13" max="13" width="45.28125" style="46" customWidth="1"/>
    <col min="14" max="74" width="27.7109375" style="1" customWidth="1"/>
    <col min="75" max="16384" width="9.28125" style="1" customWidth="1"/>
  </cols>
  <sheetData>
    <row r="1" spans="2:14" ht="16.5" customHeight="1" thickBot="1">
      <c r="B1" s="6" t="s">
        <v>186</v>
      </c>
      <c r="D1" s="45"/>
      <c r="E1" s="45"/>
      <c r="F1" s="45"/>
      <c r="G1" s="45"/>
      <c r="J1" s="77"/>
      <c r="K1" s="45"/>
      <c r="L1" s="73"/>
      <c r="M1" s="72"/>
      <c r="N1" s="78"/>
    </row>
    <row r="2" spans="3:13" ht="16.5" customHeight="1" thickTop="1">
      <c r="C2" s="14"/>
      <c r="D2" s="15" t="s">
        <v>1010</v>
      </c>
      <c r="E2" s="16"/>
      <c r="F2" s="17"/>
      <c r="G2" s="18"/>
      <c r="J2" s="80" t="s">
        <v>1011</v>
      </c>
      <c r="K2" s="81"/>
      <c r="L2" s="81"/>
      <c r="M2" s="82"/>
    </row>
    <row r="3" spans="3:13" ht="21" customHeight="1">
      <c r="C3" s="19"/>
      <c r="D3" s="20" t="s">
        <v>1</v>
      </c>
      <c r="E3" s="21"/>
      <c r="F3" s="22"/>
      <c r="G3" s="23" t="s">
        <v>181</v>
      </c>
      <c r="J3" s="83"/>
      <c r="K3" s="79"/>
      <c r="L3" s="79"/>
      <c r="M3" s="84"/>
    </row>
    <row r="4" spans="3:13" ht="13.5" customHeight="1">
      <c r="C4" s="24">
        <v>1</v>
      </c>
      <c r="D4" s="25" t="s">
        <v>184</v>
      </c>
      <c r="E4" s="26"/>
      <c r="F4" s="22"/>
      <c r="G4" s="27"/>
      <c r="J4" s="85"/>
      <c r="K4" s="45"/>
      <c r="L4" s="73"/>
      <c r="M4" s="86"/>
    </row>
    <row r="5" spans="3:13" ht="13.5" customHeight="1">
      <c r="C5" s="24">
        <v>2</v>
      </c>
      <c r="D5" s="25" t="s">
        <v>185</v>
      </c>
      <c r="E5" s="26"/>
      <c r="F5" s="22"/>
      <c r="G5" s="28" t="s">
        <v>978</v>
      </c>
      <c r="J5" s="85"/>
      <c r="K5" s="45"/>
      <c r="L5" s="73"/>
      <c r="M5" s="86"/>
    </row>
    <row r="6" spans="3:13" ht="13.5" customHeight="1">
      <c r="C6" s="24">
        <v>2</v>
      </c>
      <c r="D6" s="25" t="s">
        <v>183</v>
      </c>
      <c r="E6" s="26"/>
      <c r="F6" s="29"/>
      <c r="G6" s="30"/>
      <c r="J6" s="85"/>
      <c r="K6" s="45"/>
      <c r="L6" s="73"/>
      <c r="M6" s="86"/>
    </row>
    <row r="7" spans="3:13" ht="13.5" customHeight="1">
      <c r="C7" s="24">
        <v>3</v>
      </c>
      <c r="D7" s="25" t="s">
        <v>0</v>
      </c>
      <c r="E7" s="26"/>
      <c r="F7" s="29"/>
      <c r="G7" s="31"/>
      <c r="J7" s="85"/>
      <c r="K7" s="45"/>
      <c r="L7" s="73"/>
      <c r="M7" s="86"/>
    </row>
    <row r="8" spans="2:13" ht="13.5" customHeight="1">
      <c r="B8" s="46"/>
      <c r="C8" s="24">
        <v>4</v>
      </c>
      <c r="D8" s="25" t="s">
        <v>182</v>
      </c>
      <c r="E8" s="21"/>
      <c r="F8" s="21"/>
      <c r="G8" s="31"/>
      <c r="J8" s="85"/>
      <c r="K8" s="45"/>
      <c r="L8" s="73"/>
      <c r="M8" s="86"/>
    </row>
    <row r="9" spans="2:13" ht="13.5" customHeight="1">
      <c r="B9" s="46"/>
      <c r="C9" s="24">
        <v>5</v>
      </c>
      <c r="D9" s="25" t="s">
        <v>202</v>
      </c>
      <c r="E9" s="21"/>
      <c r="F9" s="21"/>
      <c r="G9" s="31"/>
      <c r="J9" s="87" t="s">
        <v>2</v>
      </c>
      <c r="K9" s="45"/>
      <c r="L9" s="73"/>
      <c r="M9" s="86"/>
    </row>
    <row r="10" spans="2:13" ht="13.5" customHeight="1">
      <c r="B10" s="46"/>
      <c r="C10" s="71" t="s">
        <v>978</v>
      </c>
      <c r="D10" s="32"/>
      <c r="E10" s="21"/>
      <c r="F10" s="33"/>
      <c r="G10" s="31"/>
      <c r="J10" s="87"/>
      <c r="K10" s="45"/>
      <c r="L10" s="73"/>
      <c r="M10" s="86"/>
    </row>
    <row r="11" spans="1:13" ht="14.25" customHeight="1">
      <c r="A11" s="43" t="s">
        <v>57</v>
      </c>
      <c r="C11" s="34"/>
      <c r="D11" s="21"/>
      <c r="E11" s="21"/>
      <c r="F11" s="35"/>
      <c r="G11" s="36" t="s">
        <v>201</v>
      </c>
      <c r="J11" s="85" t="s">
        <v>787</v>
      </c>
      <c r="K11" s="45"/>
      <c r="L11" s="73"/>
      <c r="M11" s="86"/>
    </row>
    <row r="12" spans="3:13" ht="6.75" customHeight="1">
      <c r="C12" s="34"/>
      <c r="D12" s="21"/>
      <c r="E12" s="21"/>
      <c r="F12" s="37"/>
      <c r="G12" s="38"/>
      <c r="J12" s="85"/>
      <c r="K12" s="45"/>
      <c r="L12" s="73"/>
      <c r="M12" s="86"/>
    </row>
    <row r="13" spans="3:13" ht="26.25" customHeight="1" thickBot="1">
      <c r="C13" s="39"/>
      <c r="D13" s="40"/>
      <c r="E13" s="40"/>
      <c r="F13" s="70" t="s">
        <v>57</v>
      </c>
      <c r="G13" s="41"/>
      <c r="J13" s="85"/>
      <c r="K13" s="45"/>
      <c r="L13" s="73"/>
      <c r="M13" s="86"/>
    </row>
    <row r="14" spans="4:13" ht="16.5" customHeight="1">
      <c r="D14" s="45"/>
      <c r="E14" s="45"/>
      <c r="F14" s="45"/>
      <c r="G14" s="49" t="s">
        <v>827</v>
      </c>
      <c r="J14" s="85"/>
      <c r="K14" s="45"/>
      <c r="L14" s="73"/>
      <c r="M14" s="86"/>
    </row>
    <row r="15" spans="3:13" ht="14.25" customHeight="1">
      <c r="C15" s="50" t="s">
        <v>3</v>
      </c>
      <c r="D15" s="51"/>
      <c r="E15" s="51"/>
      <c r="F15" s="52"/>
      <c r="G15" s="53" t="s">
        <v>994</v>
      </c>
      <c r="J15" s="85"/>
      <c r="K15" s="45"/>
      <c r="L15" s="73"/>
      <c r="M15" s="86"/>
    </row>
    <row r="16" spans="4:13" ht="12.75" customHeight="1">
      <c r="D16" s="45"/>
      <c r="E16" s="45"/>
      <c r="F16" s="45"/>
      <c r="J16" s="85"/>
      <c r="K16" s="45"/>
      <c r="L16" s="73"/>
      <c r="M16" s="86"/>
    </row>
    <row r="17" spans="1:14" s="2" customFormat="1" ht="16.5" customHeight="1">
      <c r="A17" s="55"/>
      <c r="B17" s="56" t="s">
        <v>4</v>
      </c>
      <c r="C17" s="57"/>
      <c r="D17" s="58" t="s">
        <v>5</v>
      </c>
      <c r="E17" s="58" t="s">
        <v>6</v>
      </c>
      <c r="F17" s="58" t="s">
        <v>7</v>
      </c>
      <c r="G17" s="59"/>
      <c r="H17" s="60"/>
      <c r="I17" s="60"/>
      <c r="J17" s="88" t="s">
        <v>58</v>
      </c>
      <c r="K17" s="74" t="s">
        <v>59</v>
      </c>
      <c r="L17" s="75" t="s">
        <v>60</v>
      </c>
      <c r="M17" s="89" t="s">
        <v>61</v>
      </c>
      <c r="N17" s="4"/>
    </row>
    <row r="18" spans="1:14" s="3" customFormat="1" ht="16.5" customHeight="1" outlineLevel="1">
      <c r="A18" s="43"/>
      <c r="B18" s="8"/>
      <c r="C18" s="44"/>
      <c r="D18" s="61" t="s">
        <v>8</v>
      </c>
      <c r="E18" s="9"/>
      <c r="F18" s="9"/>
      <c r="G18" s="62" t="s">
        <v>828</v>
      </c>
      <c r="H18" s="11"/>
      <c r="I18" s="11"/>
      <c r="J18" s="90"/>
      <c r="K18" s="64"/>
      <c r="L18" s="76"/>
      <c r="M18" s="91"/>
      <c r="N18" s="5"/>
    </row>
    <row r="19" spans="1:14" s="3" customFormat="1" ht="16.5" customHeight="1" outlineLevel="2">
      <c r="A19" s="7" t="str">
        <f>HYPERLINK(CONCATENATE(D19,".pdf"),"PDF")</f>
        <v>PDF</v>
      </c>
      <c r="B19" s="8"/>
      <c r="C19" s="42"/>
      <c r="D19" s="9" t="s">
        <v>966</v>
      </c>
      <c r="E19" s="9" t="s">
        <v>9</v>
      </c>
      <c r="F19" s="9" t="s">
        <v>356</v>
      </c>
      <c r="G19" s="10">
        <v>45231</v>
      </c>
      <c r="H19" s="11"/>
      <c r="I19" s="11"/>
      <c r="J19" s="90" t="str">
        <f>CONCATENATE($J$11,CHAR(10),D19,".pdf")</f>
        <v>Path=N:\Bhc\Eplans\Sdd\newstandard\
08A05-20A.pdf</v>
      </c>
      <c r="K19" s="64" t="str">
        <f>CONCATENATE(D19,M19,F19)</f>
        <v>08A05-20A      INLET COVERS TYPE A, H, A-S, H-S &amp; Z </v>
      </c>
      <c r="L19" s="76">
        <f>LEN(D19)</f>
        <v>9</v>
      </c>
      <c r="M19" s="92" t="str">
        <f aca="true" t="shared" si="0" ref="M19:M45">REPT(" ",15-L19)</f>
        <v>      </v>
      </c>
      <c r="N19" s="5"/>
    </row>
    <row r="20" spans="1:14" s="3" customFormat="1" ht="16.5" customHeight="1" outlineLevel="2">
      <c r="A20" s="7" t="str">
        <f>HYPERLINK(CONCATENATE(D20,".pdf"),"PDF")</f>
        <v>PDF</v>
      </c>
      <c r="B20" s="8"/>
      <c r="C20" s="42"/>
      <c r="D20" s="9" t="s">
        <v>967</v>
      </c>
      <c r="E20" s="9" t="s">
        <v>9</v>
      </c>
      <c r="F20" s="9" t="s">
        <v>62</v>
      </c>
      <c r="G20" s="10">
        <v>45231</v>
      </c>
      <c r="H20" s="11"/>
      <c r="I20" s="11"/>
      <c r="J20" s="90" t="str">
        <f>CONCATENATE($J$11,CHAR(10),D20,".pdf")</f>
        <v>Path=N:\Bhc\Eplans\Sdd\newstandard\
08A05-20B.pdf</v>
      </c>
      <c r="K20" s="64" t="str">
        <f>CONCATENATE(D20,M20,F20)</f>
        <v>08A05-20B      INLET COVERS TYPE B, B-A, C, MS, MS-A, &amp; WM </v>
      </c>
      <c r="L20" s="76">
        <f>LEN(D20)</f>
        <v>9</v>
      </c>
      <c r="M20" s="92" t="str">
        <f t="shared" si="0"/>
        <v>      </v>
      </c>
      <c r="N20" s="5"/>
    </row>
    <row r="21" spans="1:14" s="3" customFormat="1" ht="16.5" customHeight="1" outlineLevel="2">
      <c r="A21" s="7" t="str">
        <f>HYPERLINK(CONCATENATE(D21,".pdf"),"PDF")</f>
        <v>PDF</v>
      </c>
      <c r="B21" s="8"/>
      <c r="C21" s="42"/>
      <c r="D21" s="9" t="s">
        <v>968</v>
      </c>
      <c r="E21" s="9" t="s">
        <v>9</v>
      </c>
      <c r="F21" s="9" t="s">
        <v>208</v>
      </c>
      <c r="G21" s="10">
        <v>45231</v>
      </c>
      <c r="H21" s="11"/>
      <c r="I21" s="11"/>
      <c r="J21" s="90" t="str">
        <f>CONCATENATE($J$11,CHAR(10),D21,".pdf")</f>
        <v>Path=N:\Bhc\Eplans\Sdd\newstandard\
08A05-20C.pdf</v>
      </c>
      <c r="K21" s="64" t="str">
        <f>CONCATENATE(D21,M21,F21)</f>
        <v>08A05-20C      INLET COVERS TYPE F, HM, HM-S, S, T, V, HM-GJ, &amp; HM-GJ-S </v>
      </c>
      <c r="L21" s="76">
        <f>LEN(D21)</f>
        <v>9</v>
      </c>
      <c r="M21" s="92" t="str">
        <f t="shared" si="0"/>
        <v>      </v>
      </c>
      <c r="N21" s="5"/>
    </row>
    <row r="22" spans="1:14" s="3" customFormat="1" ht="16.5" customHeight="1" outlineLevel="2">
      <c r="A22" s="7" t="str">
        <f>HYPERLINK(CONCATENATE(D22,".pdf"),"PDF")</f>
        <v>PDF</v>
      </c>
      <c r="B22" s="8"/>
      <c r="C22" s="42"/>
      <c r="D22" s="9" t="s">
        <v>969</v>
      </c>
      <c r="E22" s="9" t="s">
        <v>9</v>
      </c>
      <c r="F22" s="9" t="s">
        <v>357</v>
      </c>
      <c r="G22" s="10">
        <v>45231</v>
      </c>
      <c r="H22" s="11"/>
      <c r="I22" s="11"/>
      <c r="J22" s="90" t="str">
        <f>CONCATENATE($J$11,CHAR(10),D22,".pdf")</f>
        <v>Path=N:\Bhc\Eplans\Sdd\newstandard\
08A05-20D.pdf</v>
      </c>
      <c r="K22" s="64" t="str">
        <f>CONCATENATE(D22,M22,F22)</f>
        <v>08A05-20D      INLET COVER TYPE BW, MANHOLE COVERS, TYPE K, J, J-S, L &amp; M </v>
      </c>
      <c r="L22" s="76">
        <f>LEN(D22)</f>
        <v>9</v>
      </c>
      <c r="M22" s="92" t="str">
        <f t="shared" si="0"/>
        <v>      </v>
      </c>
      <c r="N22" s="5"/>
    </row>
    <row r="23" spans="1:14" s="3" customFormat="1" ht="16.5" customHeight="1" outlineLevel="2">
      <c r="A23" s="7" t="str">
        <f>HYPERLINK(CONCATENATE(D23,".pdf"),"PDF")</f>
        <v>PDF</v>
      </c>
      <c r="B23" s="8"/>
      <c r="C23" s="42"/>
      <c r="D23" s="9" t="s">
        <v>995</v>
      </c>
      <c r="E23" s="9"/>
      <c r="F23" s="9" t="s">
        <v>356</v>
      </c>
      <c r="G23" s="10">
        <v>45413</v>
      </c>
      <c r="H23" s="11"/>
      <c r="I23" s="11"/>
      <c r="J23" s="90" t="str">
        <f>CONCATENATE($J$11,CHAR(10),D23,".pdf")</f>
        <v>Path=N:\Bhc\Eplans\Sdd\newstandard\
08A05-21A.pdf</v>
      </c>
      <c r="K23" s="64" t="str">
        <f>CONCATENATE(D23,M23,F23)</f>
        <v>08A05-21A      INLET COVERS TYPE A, H, A-S, H-S &amp; Z </v>
      </c>
      <c r="L23" s="76">
        <f>LEN(D23)</f>
        <v>9</v>
      </c>
      <c r="M23" s="92" t="str">
        <f>REPT(" ",15-L23)</f>
        <v>      </v>
      </c>
      <c r="N23" s="5"/>
    </row>
    <row r="24" spans="1:14" s="3" customFormat="1" ht="16.5" customHeight="1" outlineLevel="2">
      <c r="A24" s="7" t="str">
        <f>HYPERLINK(CONCATENATE(D24,".pdf"),"PDF")</f>
        <v>PDF</v>
      </c>
      <c r="B24" s="8"/>
      <c r="C24" s="42"/>
      <c r="D24" s="9" t="s">
        <v>996</v>
      </c>
      <c r="E24" s="9"/>
      <c r="F24" s="9" t="s">
        <v>62</v>
      </c>
      <c r="G24" s="10">
        <v>45413</v>
      </c>
      <c r="H24" s="11"/>
      <c r="I24" s="11"/>
      <c r="J24" s="90" t="str">
        <f>CONCATENATE($J$11,CHAR(10),D24,".pdf")</f>
        <v>Path=N:\Bhc\Eplans\Sdd\newstandard\
08A05-21B.pdf</v>
      </c>
      <c r="K24" s="64" t="str">
        <f>CONCATENATE(D24,M24,F24)</f>
        <v>08A05-21B      INLET COVERS TYPE B, B-A, C, MS, MS-A, &amp; WM </v>
      </c>
      <c r="L24" s="76">
        <f>LEN(D24)</f>
        <v>9</v>
      </c>
      <c r="M24" s="92" t="str">
        <f>REPT(" ",15-L24)</f>
        <v>      </v>
      </c>
      <c r="N24" s="5"/>
    </row>
    <row r="25" spans="1:14" s="3" customFormat="1" ht="16.5" customHeight="1" outlineLevel="2">
      <c r="A25" s="7" t="str">
        <f>HYPERLINK(CONCATENATE(D25,".pdf"),"PDF")</f>
        <v>PDF</v>
      </c>
      <c r="B25" s="8"/>
      <c r="C25" s="42"/>
      <c r="D25" s="9" t="s">
        <v>997</v>
      </c>
      <c r="E25" s="9"/>
      <c r="F25" s="9" t="s">
        <v>999</v>
      </c>
      <c r="G25" s="10">
        <v>45413</v>
      </c>
      <c r="H25" s="11"/>
      <c r="I25" s="11"/>
      <c r="J25" s="90" t="str">
        <f>CONCATENATE($J$11,CHAR(10),D25,".pdf")</f>
        <v>Path=N:\Bhc\Eplans\Sdd\newstandard\
08A05-21C.pdf</v>
      </c>
      <c r="K25" s="64" t="str">
        <f>CONCATENATE(D25,M25,F25)</f>
        <v>08A05-21C      INLET COVERS TYPE F, HM, HM-S, S, T, HM-GJ &amp; HM-GJ-S</v>
      </c>
      <c r="L25" s="76">
        <f>LEN(D25)</f>
        <v>9</v>
      </c>
      <c r="M25" s="92" t="str">
        <f>REPT(" ",15-L25)</f>
        <v>      </v>
      </c>
      <c r="N25" s="5"/>
    </row>
    <row r="26" spans="1:14" s="3" customFormat="1" ht="16.5" customHeight="1" outlineLevel="2">
      <c r="A26" s="7" t="str">
        <f>HYPERLINK(CONCATENATE(D26,".pdf"),"PDF")</f>
        <v>PDF</v>
      </c>
      <c r="B26" s="8"/>
      <c r="C26" s="42"/>
      <c r="D26" s="9" t="s">
        <v>998</v>
      </c>
      <c r="E26" s="9"/>
      <c r="F26" s="9" t="s">
        <v>1000</v>
      </c>
      <c r="G26" s="10">
        <v>45413</v>
      </c>
      <c r="H26" s="11"/>
      <c r="I26" s="11"/>
      <c r="J26" s="90" t="str">
        <f>CONCATENATE($J$11,CHAR(10),D26,".pdf")</f>
        <v>Path=N:\Bhc\Eplans\Sdd\newstandard\
08A05-21D.pdf</v>
      </c>
      <c r="K26" s="64" t="str">
        <f>CONCATENATE(D26,M26,F26)</f>
        <v>08A05-21D      INLET COVERS TYPE V, V-B, &amp; VV-B</v>
      </c>
      <c r="L26" s="76">
        <f>LEN(D26)</f>
        <v>9</v>
      </c>
      <c r="M26" s="92" t="str">
        <f>REPT(" ",15-L26)</f>
        <v>      </v>
      </c>
      <c r="N26" s="5"/>
    </row>
    <row r="27" spans="1:14" s="3" customFormat="1" ht="16.5" customHeight="1" outlineLevel="2">
      <c r="A27" s="7" t="str">
        <f>HYPERLINK(CONCATENATE(D27,".pdf"),"PDF")</f>
        <v>PDF</v>
      </c>
      <c r="B27" s="8">
        <v>5</v>
      </c>
      <c r="C27" s="42"/>
      <c r="D27" s="9" t="s">
        <v>447</v>
      </c>
      <c r="E27" s="9" t="s">
        <v>9</v>
      </c>
      <c r="F27" s="9" t="s">
        <v>319</v>
      </c>
      <c r="G27" s="10">
        <v>42767</v>
      </c>
      <c r="H27" s="11"/>
      <c r="I27" s="11"/>
      <c r="J27" s="90" t="str">
        <f aca="true" t="shared" si="1" ref="J27:J91">CONCATENATE($J$11,CHAR(10),D27,".pdf")</f>
        <v>Path=N:\Bhc\Eplans\Sdd\newstandard\
08A08-02.pdf</v>
      </c>
      <c r="K27" s="64" t="str">
        <f aca="true" t="shared" si="2" ref="K27:K90">CONCATENATE(D27,M27,F27)</f>
        <v>08A08-02       CATCH BASINS 3-FT, 4-FT, 5-FT AND 6-FT DIAMETER</v>
      </c>
      <c r="L27" s="76">
        <f aca="true" t="shared" si="3" ref="L27:L90">LEN(D27)</f>
        <v>8</v>
      </c>
      <c r="M27" s="92" t="str">
        <f t="shared" si="0"/>
        <v>       </v>
      </c>
      <c r="N27" s="5"/>
    </row>
    <row r="28" spans="1:14" s="3" customFormat="1" ht="16.5" customHeight="1" outlineLevel="2">
      <c r="A28" s="7" t="str">
        <f>HYPERLINK(CONCATENATE(D28,".pdf"),"PDF")</f>
        <v>PDF</v>
      </c>
      <c r="B28" s="8"/>
      <c r="C28" s="42"/>
      <c r="D28" s="9" t="s">
        <v>1001</v>
      </c>
      <c r="E28" s="9"/>
      <c r="F28" s="9" t="s">
        <v>319</v>
      </c>
      <c r="G28" s="10">
        <v>45413</v>
      </c>
      <c r="H28" s="11"/>
      <c r="I28" s="11"/>
      <c r="J28" s="90" t="str">
        <f>CONCATENATE($J$11,CHAR(10),D28,".pdf")</f>
        <v>Path=N:\Bhc\Eplans\Sdd\newstandard\
08A08-03.pdf</v>
      </c>
      <c r="K28" s="64" t="str">
        <f>CONCATENATE(D28,M28,F28)</f>
        <v>08A08-03       CATCH BASINS 3-FT, 4-FT, 5-FT AND 6-FT DIAMETER</v>
      </c>
      <c r="L28" s="76">
        <f>LEN(D28)</f>
        <v>8</v>
      </c>
      <c r="M28" s="92" t="str">
        <f>REPT(" ",15-L28)</f>
        <v>       </v>
      </c>
      <c r="N28" s="5"/>
    </row>
    <row r="29" spans="1:14" s="3" customFormat="1" ht="16.5" customHeight="1" outlineLevel="2">
      <c r="A29" s="7" t="str">
        <f>HYPERLINK(CONCATENATE(D29,".pdf"),"PDF")</f>
        <v>PDF</v>
      </c>
      <c r="B29" s="8">
        <v>6</v>
      </c>
      <c r="C29" s="42"/>
      <c r="D29" s="9" t="s">
        <v>448</v>
      </c>
      <c r="E29" s="9" t="s">
        <v>9</v>
      </c>
      <c r="F29" s="9" t="s">
        <v>320</v>
      </c>
      <c r="G29" s="10">
        <v>42767</v>
      </c>
      <c r="H29" s="11"/>
      <c r="I29" s="11"/>
      <c r="J29" s="90" t="str">
        <f t="shared" si="1"/>
        <v>Path=N:\Bhc\Eplans\Sdd\newstandard\
08A09-02.pdf</v>
      </c>
      <c r="K29" s="64" t="str">
        <f t="shared" si="2"/>
        <v>08A09-02       CATCH BASINS 2X3-FT AND 2.5X3-FT</v>
      </c>
      <c r="L29" s="76">
        <f t="shared" si="3"/>
        <v>8</v>
      </c>
      <c r="M29" s="92" t="str">
        <f t="shared" si="0"/>
        <v>       </v>
      </c>
      <c r="N29" s="5"/>
    </row>
    <row r="30" spans="1:14" s="3" customFormat="1" ht="16.5" customHeight="1" outlineLevel="2">
      <c r="A30" s="7" t="str">
        <f>HYPERLINK(CONCATENATE(D30,".pdf"),"PDF")</f>
        <v>PDF</v>
      </c>
      <c r="B30" s="8"/>
      <c r="C30" s="42"/>
      <c r="D30" s="9" t="s">
        <v>1002</v>
      </c>
      <c r="E30" s="9"/>
      <c r="F30" s="9" t="s">
        <v>320</v>
      </c>
      <c r="G30" s="10">
        <v>45413</v>
      </c>
      <c r="H30" s="11"/>
      <c r="I30" s="11"/>
      <c r="J30" s="90" t="str">
        <f>CONCATENATE($J$11,CHAR(10),D30,".pdf")</f>
        <v>Path=N:\Bhc\Eplans\Sdd\newstandard\
08A09-03.pdf</v>
      </c>
      <c r="K30" s="64" t="str">
        <f>CONCATENATE(D30,M30,F30)</f>
        <v>08A09-03       CATCH BASINS 2X3-FT AND 2.5X3-FT</v>
      </c>
      <c r="L30" s="76">
        <f>LEN(D30)</f>
        <v>8</v>
      </c>
      <c r="M30" s="92" t="str">
        <f>REPT(" ",15-L30)</f>
        <v>       </v>
      </c>
      <c r="N30" s="5"/>
    </row>
    <row r="31" spans="1:14" s="3" customFormat="1" ht="16.5" customHeight="1" outlineLevel="1">
      <c r="A31" s="7"/>
      <c r="B31" s="8"/>
      <c r="C31" s="44"/>
      <c r="D31" s="61" t="s">
        <v>10</v>
      </c>
      <c r="E31" s="9"/>
      <c r="F31" s="9"/>
      <c r="G31" s="10"/>
      <c r="H31" s="11"/>
      <c r="I31" s="11"/>
      <c r="J31" s="90"/>
      <c r="K31" s="64" t="str">
        <f t="shared" si="2"/>
        <v>MANHOLES       </v>
      </c>
      <c r="L31" s="76">
        <f t="shared" si="3"/>
        <v>9</v>
      </c>
      <c r="M31" s="92" t="str">
        <f t="shared" si="0"/>
        <v>      </v>
      </c>
      <c r="N31" s="5"/>
    </row>
    <row r="32" spans="1:14" s="3" customFormat="1" ht="16.5" customHeight="1" outlineLevel="2">
      <c r="A32" s="7" t="str">
        <f>HYPERLINK(CONCATENATE(D32,".pdf"),"PDF")</f>
        <v>PDF</v>
      </c>
      <c r="B32" s="8"/>
      <c r="C32" s="42"/>
      <c r="D32" s="9" t="s">
        <v>724</v>
      </c>
      <c r="E32" s="9"/>
      <c r="F32" s="9" t="s">
        <v>725</v>
      </c>
      <c r="G32" s="10">
        <v>44593</v>
      </c>
      <c r="H32" s="11"/>
      <c r="I32" s="11"/>
      <c r="J32" s="90" t="str">
        <f t="shared" si="1"/>
        <v>Path=N:\Bhc\Eplans\Sdd\newstandard\
08B09-03.pdf</v>
      </c>
      <c r="K32" s="64" t="str">
        <f t="shared" si="2"/>
        <v>08B09-03       MANHOLES 3-FT, 4-FT, 5-FT, 6-FT, 7-FT, 8-FT, 9-FT, 10-FT DIAMETER</v>
      </c>
      <c r="L32" s="76">
        <f t="shared" si="3"/>
        <v>8</v>
      </c>
      <c r="M32" s="92" t="str">
        <f t="shared" si="0"/>
        <v>       </v>
      </c>
      <c r="N32" s="5"/>
    </row>
    <row r="33" spans="1:14" s="3" customFormat="1" ht="16.5" customHeight="1" outlineLevel="2">
      <c r="A33" s="7" t="str">
        <f>HYPERLINK(CONCATENATE(D33,".pdf"),"PDF")</f>
        <v>PDF</v>
      </c>
      <c r="B33" s="8"/>
      <c r="C33" s="42"/>
      <c r="D33" s="9" t="s">
        <v>1003</v>
      </c>
      <c r="E33" s="9"/>
      <c r="F33" s="9" t="s">
        <v>725</v>
      </c>
      <c r="G33" s="10">
        <v>45413</v>
      </c>
      <c r="H33" s="11"/>
      <c r="I33" s="11"/>
      <c r="J33" s="90" t="str">
        <f>CONCATENATE($J$11,CHAR(10),D33,".pdf")</f>
        <v>Path=N:\Bhc\Eplans\Sdd\newstandard\
08B09-04.pdf</v>
      </c>
      <c r="K33" s="64" t="str">
        <f>CONCATENATE(D33,M33,F33)</f>
        <v>08B09-04       MANHOLES 3-FT, 4-FT, 5-FT, 6-FT, 7-FT, 8-FT, 9-FT, 10-FT DIAMETER</v>
      </c>
      <c r="L33" s="76">
        <f>LEN(D33)</f>
        <v>8</v>
      </c>
      <c r="M33" s="92" t="str">
        <f>REPT(" ",15-L33)</f>
        <v>       </v>
      </c>
      <c r="N33" s="5"/>
    </row>
    <row r="34" spans="1:14" s="3" customFormat="1" ht="16.5" customHeight="1" outlineLevel="2">
      <c r="A34" s="7" t="str">
        <f>HYPERLINK(CONCATENATE(D34,".pdf"),"PDF")</f>
        <v>PDF</v>
      </c>
      <c r="B34" s="8"/>
      <c r="C34" s="42"/>
      <c r="D34" s="9" t="s">
        <v>449</v>
      </c>
      <c r="E34" s="9"/>
      <c r="F34" s="9" t="s">
        <v>325</v>
      </c>
      <c r="G34" s="10">
        <v>42767</v>
      </c>
      <c r="H34" s="11"/>
      <c r="I34" s="11"/>
      <c r="J34" s="90" t="str">
        <f t="shared" si="1"/>
        <v>Path=N:\Bhc\Eplans\Sdd\newstandard\
08B10-02.pdf</v>
      </c>
      <c r="K34" s="64" t="str">
        <f t="shared" si="2"/>
        <v>08B10-02       MANHOLES 3X3-FT, 4X4-FT, 5X5-FT AND 6X6-FT</v>
      </c>
      <c r="L34" s="76">
        <f t="shared" si="3"/>
        <v>8</v>
      </c>
      <c r="M34" s="92" t="str">
        <f t="shared" si="0"/>
        <v>       </v>
      </c>
      <c r="N34" s="5"/>
    </row>
    <row r="35" spans="1:14" s="3" customFormat="1" ht="16.5" customHeight="1" outlineLevel="2">
      <c r="A35" s="7" t="str">
        <f>HYPERLINK(CONCATENATE(D35,".pdf"),"PDF")</f>
        <v>PDF</v>
      </c>
      <c r="B35" s="8"/>
      <c r="C35" s="42"/>
      <c r="D35" s="9" t="s">
        <v>1004</v>
      </c>
      <c r="E35" s="9"/>
      <c r="F35" s="9" t="s">
        <v>325</v>
      </c>
      <c r="G35" s="10">
        <v>45413</v>
      </c>
      <c r="H35" s="11"/>
      <c r="I35" s="11"/>
      <c r="J35" s="90" t="str">
        <f>CONCATENATE($J$11,CHAR(10),D35,".pdf")</f>
        <v>Path=N:\Bhc\Eplans\Sdd\newstandard\
08B10-03.pdf</v>
      </c>
      <c r="K35" s="64" t="str">
        <f>CONCATENATE(D35,M35,F35)</f>
        <v>08B10-03       MANHOLES 3X3-FT, 4X4-FT, 5X5-FT AND 6X6-FT</v>
      </c>
      <c r="L35" s="76">
        <f>LEN(D35)</f>
        <v>8</v>
      </c>
      <c r="M35" s="92" t="str">
        <f>REPT(" ",15-L35)</f>
        <v>       </v>
      </c>
      <c r="N35" s="5"/>
    </row>
    <row r="36" spans="1:14" s="3" customFormat="1" ht="16.5" customHeight="1" outlineLevel="2">
      <c r="A36" s="7" t="str">
        <f>HYPERLINK(CONCATENATE(D36,".pdf"),"PDF")</f>
        <v>PDF</v>
      </c>
      <c r="B36" s="8">
        <v>9</v>
      </c>
      <c r="C36" s="42"/>
      <c r="D36" s="9" t="s">
        <v>450</v>
      </c>
      <c r="E36" s="9" t="s">
        <v>11</v>
      </c>
      <c r="F36" s="9" t="s">
        <v>326</v>
      </c>
      <c r="G36" s="10">
        <v>42767</v>
      </c>
      <c r="H36" s="11"/>
      <c r="I36" s="11"/>
      <c r="J36" s="90" t="str">
        <f t="shared" si="1"/>
        <v>Path=N:\Bhc\Eplans\Sdd\newstandard\
08B11-02.pdf</v>
      </c>
      <c r="K36" s="64" t="str">
        <f t="shared" si="2"/>
        <v>08B11-02       MANHOLES VARIABLE TEE AND SPECIAL 4-FT DIAMETER</v>
      </c>
      <c r="L36" s="76">
        <f t="shared" si="3"/>
        <v>8</v>
      </c>
      <c r="M36" s="92" t="str">
        <f t="shared" si="0"/>
        <v>       </v>
      </c>
      <c r="N36" s="5"/>
    </row>
    <row r="37" spans="1:14" s="3" customFormat="1" ht="16.5" customHeight="1" outlineLevel="2">
      <c r="A37" s="7" t="str">
        <f>HYPERLINK(CONCATENATE(D37,".pdf"),"PDF")</f>
        <v>PDF</v>
      </c>
      <c r="B37" s="8"/>
      <c r="C37" s="42"/>
      <c r="D37" s="9" t="s">
        <v>1005</v>
      </c>
      <c r="E37" s="9"/>
      <c r="F37" s="9" t="s">
        <v>326</v>
      </c>
      <c r="G37" s="10">
        <v>45413</v>
      </c>
      <c r="H37" s="11"/>
      <c r="I37" s="11"/>
      <c r="J37" s="90" t="str">
        <f>CONCATENATE($J$11,CHAR(10),D37,".pdf")</f>
        <v>Path=N:\Bhc\Eplans\Sdd\newstandard\
08B11-03.pdf</v>
      </c>
      <c r="K37" s="64" t="str">
        <f>CONCATENATE(D37,M37,F37)</f>
        <v>08B11-03       MANHOLES VARIABLE TEE AND SPECIAL 4-FT DIAMETER</v>
      </c>
      <c r="L37" s="76">
        <f>LEN(D37)</f>
        <v>8</v>
      </c>
      <c r="M37" s="92" t="str">
        <f>REPT(" ",15-L37)</f>
        <v>       </v>
      </c>
      <c r="N37" s="5"/>
    </row>
    <row r="38" spans="1:14" s="3" customFormat="1" ht="16.5" customHeight="1" outlineLevel="1">
      <c r="A38" s="7"/>
      <c r="B38" s="8"/>
      <c r="C38" s="44"/>
      <c r="D38" s="61" t="s">
        <v>12</v>
      </c>
      <c r="E38" s="9"/>
      <c r="F38" s="9"/>
      <c r="G38" s="10"/>
      <c r="H38" s="11"/>
      <c r="I38" s="11"/>
      <c r="J38" s="90"/>
      <c r="K38" s="64" t="str">
        <f t="shared" si="2"/>
        <v>INLETS         </v>
      </c>
      <c r="L38" s="76">
        <f t="shared" si="3"/>
        <v>7</v>
      </c>
      <c r="M38" s="92" t="str">
        <f t="shared" si="0"/>
        <v>        </v>
      </c>
      <c r="N38" s="5"/>
    </row>
    <row r="39" spans="1:14" s="3" customFormat="1" ht="16.5" customHeight="1" outlineLevel="2">
      <c r="A39" s="7" t="str">
        <f>HYPERLINK(CONCATENATE(D39,".pdf"),"PDF")</f>
        <v>PDF</v>
      </c>
      <c r="B39" s="8">
        <v>11</v>
      </c>
      <c r="C39" s="42"/>
      <c r="D39" s="9" t="s">
        <v>451</v>
      </c>
      <c r="E39" s="9" t="s">
        <v>13</v>
      </c>
      <c r="F39" s="9" t="s">
        <v>321</v>
      </c>
      <c r="G39" s="10">
        <v>42767</v>
      </c>
      <c r="H39" s="11"/>
      <c r="I39" s="11"/>
      <c r="J39" s="90" t="str">
        <f t="shared" si="1"/>
        <v>Path=N:\Bhc\Eplans\Sdd\newstandard\
08C06-02.pdf</v>
      </c>
      <c r="K39" s="64" t="str">
        <f t="shared" si="2"/>
        <v>08C06-02       INLETS 3-FT AND 4-FT DIAMETER</v>
      </c>
      <c r="L39" s="76">
        <f t="shared" si="3"/>
        <v>8</v>
      </c>
      <c r="M39" s="92" t="str">
        <f t="shared" si="0"/>
        <v>       </v>
      </c>
      <c r="N39" s="5"/>
    </row>
    <row r="40" spans="1:14" s="3" customFormat="1" ht="16.5" customHeight="1" outlineLevel="2">
      <c r="A40" s="7" t="str">
        <f>HYPERLINK(CONCATENATE(D40,".pdf"),"PDF")</f>
        <v>PDF</v>
      </c>
      <c r="B40" s="8"/>
      <c r="C40" s="42"/>
      <c r="D40" s="9" t="s">
        <v>1006</v>
      </c>
      <c r="E40" s="9"/>
      <c r="F40" s="9" t="s">
        <v>321</v>
      </c>
      <c r="G40" s="10">
        <v>45413</v>
      </c>
      <c r="H40" s="11"/>
      <c r="I40" s="11"/>
      <c r="J40" s="90" t="str">
        <f>CONCATENATE($J$11,CHAR(10),D40,".pdf")</f>
        <v>Path=N:\Bhc\Eplans\Sdd\newstandard\
08C06-03.pdf</v>
      </c>
      <c r="K40" s="64" t="str">
        <f>CONCATENATE(D40,M40,F40)</f>
        <v>08C06-03       INLETS 3-FT AND 4-FT DIAMETER</v>
      </c>
      <c r="L40" s="76">
        <f>LEN(D40)</f>
        <v>8</v>
      </c>
      <c r="M40" s="92" t="str">
        <f>REPT(" ",15-L40)</f>
        <v>       </v>
      </c>
      <c r="N40" s="5"/>
    </row>
    <row r="41" spans="1:14" s="3" customFormat="1" ht="16.5" customHeight="1" outlineLevel="2">
      <c r="A41" s="7" t="str">
        <f>HYPERLINK(CONCATENATE(D41,".pdf"),"PDF")</f>
        <v>PDF</v>
      </c>
      <c r="B41" s="8">
        <v>11</v>
      </c>
      <c r="C41" s="42"/>
      <c r="D41" s="9" t="s">
        <v>452</v>
      </c>
      <c r="E41" s="9" t="s">
        <v>13</v>
      </c>
      <c r="F41" s="9" t="s">
        <v>322</v>
      </c>
      <c r="G41" s="10">
        <v>42767</v>
      </c>
      <c r="H41" s="11"/>
      <c r="I41" s="11"/>
      <c r="J41" s="90" t="str">
        <f t="shared" si="1"/>
        <v>Path=N:\Bhc\Eplans\Sdd\newstandard\
08C07-02.pdf</v>
      </c>
      <c r="K41" s="64" t="str">
        <f t="shared" si="2"/>
        <v>08C07-02       INLETS 2X2-FT, 2X2.5-FT, 2X3-FT AND 2.5X3-FT</v>
      </c>
      <c r="L41" s="76">
        <f t="shared" si="3"/>
        <v>8</v>
      </c>
      <c r="M41" s="92" t="str">
        <f t="shared" si="0"/>
        <v>       </v>
      </c>
      <c r="N41" s="5"/>
    </row>
    <row r="42" spans="1:14" s="3" customFormat="1" ht="16.5" customHeight="1" outlineLevel="2">
      <c r="A42" s="7" t="str">
        <f>HYPERLINK(CONCATENATE(D42,".pdf"),"PDF")</f>
        <v>PDF</v>
      </c>
      <c r="B42" s="8"/>
      <c r="C42" s="42"/>
      <c r="D42" s="9" t="s">
        <v>1007</v>
      </c>
      <c r="E42" s="9"/>
      <c r="F42" s="9" t="s">
        <v>1008</v>
      </c>
      <c r="G42" s="10">
        <v>45413</v>
      </c>
      <c r="H42" s="11"/>
      <c r="I42" s="11"/>
      <c r="J42" s="90" t="str">
        <f>CONCATENATE($J$11,CHAR(10),D42,".pdf")</f>
        <v>Path=N:\Bhc\Eplans\Sdd\newstandard\
08C07-03.pdf</v>
      </c>
      <c r="K42" s="64" t="str">
        <f>CONCATENATE(D42,M42,F42)</f>
        <v>08C07-03       INLETS 2X2-FT, 2X2.5-FT, 2X3-FT, 2.5X3-FT &amp; 2X3.5-FT</v>
      </c>
      <c r="L42" s="76">
        <f>LEN(D42)</f>
        <v>8</v>
      </c>
      <c r="M42" s="92" t="str">
        <f>REPT(" ",15-L42)</f>
        <v>       </v>
      </c>
      <c r="N42" s="5"/>
    </row>
    <row r="43" spans="1:14" s="3" customFormat="1" ht="16.5" customHeight="1" outlineLevel="2">
      <c r="A43" s="7" t="str">
        <f>HYPERLINK(CONCATENATE(D43,".pdf"),"PDF")</f>
        <v>PDF</v>
      </c>
      <c r="B43" s="8">
        <v>11</v>
      </c>
      <c r="C43" s="42"/>
      <c r="D43" s="9" t="s">
        <v>453</v>
      </c>
      <c r="E43" s="9" t="s">
        <v>13</v>
      </c>
      <c r="F43" s="9" t="s">
        <v>323</v>
      </c>
      <c r="G43" s="10">
        <v>42767</v>
      </c>
      <c r="H43" s="11"/>
      <c r="I43" s="11"/>
      <c r="J43" s="90" t="str">
        <f>CONCATENATE($J$11,CHAR(10),D43,".pdf")</f>
        <v>Path=N:\Bhc\Eplans\Sdd\newstandard\
08C08-02.pdf</v>
      </c>
      <c r="K43" s="64" t="str">
        <f>CONCATENATE(D43,M43,F43)</f>
        <v>08C08-02       INLETS MEDIAN 1 AND 2 GRATE</v>
      </c>
      <c r="L43" s="76">
        <f>LEN(D43)</f>
        <v>8</v>
      </c>
      <c r="M43" s="92" t="str">
        <f t="shared" si="0"/>
        <v>       </v>
      </c>
      <c r="N43" s="5"/>
    </row>
    <row r="44" spans="1:14" s="3" customFormat="1" ht="16.5" customHeight="1" outlineLevel="2">
      <c r="A44" s="7" t="str">
        <f>HYPERLINK(CONCATENATE(D44,".pdf"),"PDF")</f>
        <v>PDF</v>
      </c>
      <c r="B44" s="8"/>
      <c r="C44" s="42"/>
      <c r="D44" s="9" t="s">
        <v>1009</v>
      </c>
      <c r="E44" s="9"/>
      <c r="F44" s="9" t="s">
        <v>323</v>
      </c>
      <c r="G44" s="10">
        <v>45413</v>
      </c>
      <c r="H44" s="11"/>
      <c r="I44" s="11"/>
      <c r="J44" s="90" t="str">
        <f>CONCATENATE($J$11,CHAR(10),D44,".pdf")</f>
        <v>Path=N:\Bhc\Eplans\Sdd\newstandard\
08C08-03.pdf</v>
      </c>
      <c r="K44" s="64" t="str">
        <f>CONCATENATE(D44,M44,F44)</f>
        <v>08C08-03       INLETS MEDIAN 1 AND 2 GRATE</v>
      </c>
      <c r="L44" s="76">
        <f>LEN(D44)</f>
        <v>8</v>
      </c>
      <c r="M44" s="92" t="str">
        <f>REPT(" ",15-L44)</f>
        <v>       </v>
      </c>
      <c r="N44" s="5"/>
    </row>
    <row r="45" spans="1:14" s="3" customFormat="1" ht="16.5" customHeight="1" outlineLevel="2">
      <c r="A45" s="7" t="str">
        <f>HYPERLINK(CONCATENATE(D45,".pdf"),"PDF")</f>
        <v>PDF</v>
      </c>
      <c r="B45" s="8">
        <v>11</v>
      </c>
      <c r="C45" s="42"/>
      <c r="D45" s="9" t="s">
        <v>454</v>
      </c>
      <c r="E45" s="9" t="s">
        <v>13</v>
      </c>
      <c r="F45" s="9" t="s">
        <v>324</v>
      </c>
      <c r="G45" s="10">
        <v>42767</v>
      </c>
      <c r="H45" s="11"/>
      <c r="I45" s="11"/>
      <c r="J45" s="90" t="str">
        <f t="shared" si="1"/>
        <v>Path=N:\Bhc\Eplans\Sdd\newstandard\
08C09-02.pdf</v>
      </c>
      <c r="K45" s="64" t="str">
        <f t="shared" si="2"/>
        <v>08C09-02       INLETS MEDIAN 3 AND 4 GRATE</v>
      </c>
      <c r="L45" s="76">
        <f t="shared" si="3"/>
        <v>8</v>
      </c>
      <c r="M45" s="92" t="str">
        <f t="shared" si="0"/>
        <v>       </v>
      </c>
      <c r="N45" s="5"/>
    </row>
    <row r="46" spans="1:14" s="3" customFormat="1" ht="16.5" customHeight="1" outlineLevel="1">
      <c r="A46" s="7"/>
      <c r="B46" s="8"/>
      <c r="C46" s="44"/>
      <c r="D46" s="61" t="s">
        <v>14</v>
      </c>
      <c r="E46" s="9"/>
      <c r="F46" s="9"/>
      <c r="G46" s="10"/>
      <c r="H46" s="11"/>
      <c r="I46" s="11"/>
      <c r="J46" s="90"/>
      <c r="K46" s="64" t="str">
        <f t="shared" si="2"/>
        <v>CURB AND GUTTER, AND SURFACE DRAINS </v>
      </c>
      <c r="L46" s="76">
        <f t="shared" si="3"/>
        <v>36</v>
      </c>
      <c r="M46" s="92">
        <f>REPT(" ",36-L46)</f>
      </c>
      <c r="N46" s="5"/>
    </row>
    <row r="47" spans="1:14" s="12" customFormat="1" ht="16.5" customHeight="1" outlineLevel="2">
      <c r="A47" s="7" t="str">
        <f aca="true" t="shared" si="4" ref="A47:A53">HYPERLINK(CONCATENATE(D47,".pdf"),"PDF")</f>
        <v>PDF</v>
      </c>
      <c r="B47" s="8"/>
      <c r="C47" s="42"/>
      <c r="D47" s="9" t="s">
        <v>829</v>
      </c>
      <c r="E47" s="9"/>
      <c r="F47" s="9" t="s">
        <v>476</v>
      </c>
      <c r="G47" s="10">
        <v>45139</v>
      </c>
      <c r="H47" s="11"/>
      <c r="I47" s="11"/>
      <c r="J47" s="90" t="str">
        <f t="shared" si="1"/>
        <v>Path=N:\Bhc\Eplans\Sdd\newstandard\
08D01-23A.pdf</v>
      </c>
      <c r="K47" s="64" t="str">
        <f aca="true" t="shared" si="5" ref="K47:K53">CONCATENATE(D47,M47,F47)</f>
        <v>08D01-23A      CONCRETE CURB &amp; GUTTER</v>
      </c>
      <c r="L47" s="76">
        <f aca="true" t="shared" si="6" ref="L47:L53">LEN(D47)</f>
        <v>9</v>
      </c>
      <c r="M47" s="92" t="str">
        <f aca="true" t="shared" si="7" ref="M47:M53">REPT(" ",15-L47)</f>
        <v>      </v>
      </c>
      <c r="N47" s="11"/>
    </row>
    <row r="48" spans="1:14" s="12" customFormat="1" ht="16.5" customHeight="1" outlineLevel="2">
      <c r="A48" s="7" t="str">
        <f t="shared" si="4"/>
        <v>PDF</v>
      </c>
      <c r="B48" s="8"/>
      <c r="C48" s="42"/>
      <c r="D48" s="9" t="s">
        <v>830</v>
      </c>
      <c r="E48" s="9"/>
      <c r="F48" s="9" t="s">
        <v>477</v>
      </c>
      <c r="G48" s="10">
        <v>45139</v>
      </c>
      <c r="H48" s="11"/>
      <c r="I48" s="11"/>
      <c r="J48" s="90" t="str">
        <f t="shared" si="1"/>
        <v>Path=N:\Bhc\Eplans\Sdd\newstandard\
08D01-23B.pdf</v>
      </c>
      <c r="K48" s="64" t="str">
        <f t="shared" si="5"/>
        <v>08D01-23B      CONCRETE CURB, TIES AND CURB AND GUTTER APPLICATIONS</v>
      </c>
      <c r="L48" s="76">
        <f t="shared" si="6"/>
        <v>9</v>
      </c>
      <c r="M48" s="92" t="str">
        <f t="shared" si="7"/>
        <v>      </v>
      </c>
      <c r="N48" s="11"/>
    </row>
    <row r="49" spans="1:14" s="12" customFormat="1" ht="16.5" customHeight="1" outlineLevel="2">
      <c r="A49" s="7" t="str">
        <f t="shared" si="4"/>
        <v>PDF</v>
      </c>
      <c r="B49" s="8"/>
      <c r="C49" s="42"/>
      <c r="D49" s="9" t="s">
        <v>831</v>
      </c>
      <c r="E49" s="9"/>
      <c r="F49" s="9" t="s">
        <v>209</v>
      </c>
      <c r="G49" s="10">
        <v>45139</v>
      </c>
      <c r="H49" s="11"/>
      <c r="I49" s="11"/>
      <c r="J49" s="90" t="str">
        <f t="shared" si="1"/>
        <v>Path=N:\Bhc\Eplans\Sdd\newstandard\
08D02-08A.pdf</v>
      </c>
      <c r="K49" s="64" t="str">
        <f t="shared" si="5"/>
        <v>08D02-08A      CONCRETE SURFACE DRAINS FLUME TYPE AT STRUCTURES </v>
      </c>
      <c r="L49" s="76">
        <f t="shared" si="6"/>
        <v>9</v>
      </c>
      <c r="M49" s="92" t="str">
        <f t="shared" si="7"/>
        <v>      </v>
      </c>
      <c r="N49" s="11"/>
    </row>
    <row r="50" spans="1:14" s="12" customFormat="1" ht="16.5" customHeight="1" outlineLevel="2">
      <c r="A50" s="7" t="str">
        <f t="shared" si="4"/>
        <v>PDF</v>
      </c>
      <c r="B50" s="8"/>
      <c r="C50" s="42"/>
      <c r="D50" s="9" t="s">
        <v>832</v>
      </c>
      <c r="E50" s="9"/>
      <c r="F50" s="9" t="s">
        <v>209</v>
      </c>
      <c r="G50" s="10">
        <v>45139</v>
      </c>
      <c r="H50" s="11"/>
      <c r="I50" s="11"/>
      <c r="J50" s="90" t="str">
        <f t="shared" si="1"/>
        <v>Path=N:\Bhc\Eplans\Sdd\newstandard\
08D02-08B.pdf</v>
      </c>
      <c r="K50" s="64" t="str">
        <f t="shared" si="5"/>
        <v>08D02-08B      CONCRETE SURFACE DRAINS FLUME TYPE AT STRUCTURES </v>
      </c>
      <c r="L50" s="76">
        <f t="shared" si="6"/>
        <v>9</v>
      </c>
      <c r="M50" s="92" t="str">
        <f t="shared" si="7"/>
        <v>      </v>
      </c>
      <c r="N50" s="11"/>
    </row>
    <row r="51" spans="1:14" s="12" customFormat="1" ht="16.5" customHeight="1" outlineLevel="2">
      <c r="A51" s="7" t="str">
        <f t="shared" si="4"/>
        <v>PDF</v>
      </c>
      <c r="B51" s="8"/>
      <c r="C51" s="42"/>
      <c r="D51" s="9" t="s">
        <v>833</v>
      </c>
      <c r="E51" s="9"/>
      <c r="F51" s="9" t="s">
        <v>209</v>
      </c>
      <c r="G51" s="10">
        <v>45139</v>
      </c>
      <c r="H51" s="11"/>
      <c r="I51" s="11"/>
      <c r="J51" s="90" t="str">
        <f t="shared" si="1"/>
        <v>Path=N:\Bhc\Eplans\Sdd\newstandard\
08D02-08C.pdf</v>
      </c>
      <c r="K51" s="64" t="str">
        <f t="shared" si="5"/>
        <v>08D02-08C      CONCRETE SURFACE DRAINS FLUME TYPE AT STRUCTURES </v>
      </c>
      <c r="L51" s="76">
        <f t="shared" si="6"/>
        <v>9</v>
      </c>
      <c r="M51" s="92" t="str">
        <f t="shared" si="7"/>
        <v>      </v>
      </c>
      <c r="N51" s="11"/>
    </row>
    <row r="52" spans="1:14" s="12" customFormat="1" ht="16.5" customHeight="1" outlineLevel="2">
      <c r="A52" s="7" t="str">
        <f t="shared" si="4"/>
        <v>PDF</v>
      </c>
      <c r="B52" s="8"/>
      <c r="C52" s="42"/>
      <c r="D52" s="9" t="s">
        <v>834</v>
      </c>
      <c r="E52" s="9"/>
      <c r="F52" s="9" t="s">
        <v>210</v>
      </c>
      <c r="G52" s="10">
        <v>45139</v>
      </c>
      <c r="H52" s="11"/>
      <c r="I52" s="11"/>
      <c r="J52" s="90" t="str">
        <f t="shared" si="1"/>
        <v>Path=N:\Bhc\Eplans\Sdd\newstandard\
08D03-09A.pdf</v>
      </c>
      <c r="K52" s="64" t="str">
        <f t="shared" si="5"/>
        <v>08D03-09A      CONCRETE SURFACE DRAINS DROP INLET TYPE AT STRUCTURES </v>
      </c>
      <c r="L52" s="76">
        <f t="shared" si="6"/>
        <v>9</v>
      </c>
      <c r="M52" s="92" t="str">
        <f t="shared" si="7"/>
        <v>      </v>
      </c>
      <c r="N52" s="11"/>
    </row>
    <row r="53" spans="1:14" s="12" customFormat="1" ht="16.5" customHeight="1" outlineLevel="2">
      <c r="A53" s="7" t="str">
        <f t="shared" si="4"/>
        <v>PDF</v>
      </c>
      <c r="B53" s="8"/>
      <c r="C53" s="42"/>
      <c r="D53" s="9" t="s">
        <v>835</v>
      </c>
      <c r="E53" s="9"/>
      <c r="F53" s="9" t="s">
        <v>210</v>
      </c>
      <c r="G53" s="10">
        <v>45139</v>
      </c>
      <c r="H53" s="11"/>
      <c r="I53" s="11"/>
      <c r="J53" s="90" t="str">
        <f t="shared" si="1"/>
        <v>Path=N:\Bhc\Eplans\Sdd\newstandard\
08D03-09B.pdf</v>
      </c>
      <c r="K53" s="64" t="str">
        <f t="shared" si="5"/>
        <v>08D03-09B      CONCRETE SURFACE DRAINS DROP INLET TYPE AT STRUCTURES </v>
      </c>
      <c r="L53" s="76">
        <f t="shared" si="6"/>
        <v>9</v>
      </c>
      <c r="M53" s="92" t="str">
        <f t="shared" si="7"/>
        <v>      </v>
      </c>
      <c r="N53" s="11"/>
    </row>
    <row r="54" spans="1:14" s="12" customFormat="1" ht="16.5" customHeight="1" outlineLevel="2">
      <c r="A54" s="7" t="str">
        <f>HYPERLINK(CONCATENATE(D54,".pdf"),"PDF")</f>
        <v>PDF</v>
      </c>
      <c r="B54" s="8"/>
      <c r="C54" s="42"/>
      <c r="D54" s="9" t="s">
        <v>836</v>
      </c>
      <c r="E54" s="9"/>
      <c r="F54" s="9" t="s">
        <v>211</v>
      </c>
      <c r="G54" s="10">
        <v>45139</v>
      </c>
      <c r="H54" s="11"/>
      <c r="I54" s="11"/>
      <c r="J54" s="90" t="str">
        <f t="shared" si="1"/>
        <v>Path=N:\Bhc\Eplans\Sdd\newstandard\
08D04-07.pdf</v>
      </c>
      <c r="K54" s="64" t="str">
        <f t="shared" si="2"/>
        <v>08D04-07       CONCRETE SURFACE DRAINS &amp; ASPHALTIC FLUMES</v>
      </c>
      <c r="L54" s="76">
        <f t="shared" si="3"/>
        <v>8</v>
      </c>
      <c r="M54" s="92" t="str">
        <f>REPT(" ",15-L54)</f>
        <v>       </v>
      </c>
      <c r="N54" s="11"/>
    </row>
    <row r="55" spans="1:14" s="3" customFormat="1" ht="16.5" customHeight="1" outlineLevel="2">
      <c r="A55" s="7" t="str">
        <f aca="true" t="shared" si="8" ref="A55:A61">HYPERLINK(CONCATENATE(D55,".pdf"),"PDF")</f>
        <v>PDF</v>
      </c>
      <c r="B55" s="8"/>
      <c r="C55" s="42"/>
      <c r="D55" s="9" t="s">
        <v>970</v>
      </c>
      <c r="E55" s="9" t="s">
        <v>15</v>
      </c>
      <c r="F55" s="9" t="s">
        <v>198</v>
      </c>
      <c r="G55" s="10">
        <v>45231</v>
      </c>
      <c r="H55" s="11"/>
      <c r="I55" s="11"/>
      <c r="J55" s="90" t="str">
        <f t="shared" si="1"/>
        <v>Path=N:\Bhc\Eplans\Sdd\newstandard\
08D05-21A.pdf</v>
      </c>
      <c r="K55" s="64" t="str">
        <f aca="true" t="shared" si="9" ref="K55:K60">CONCATENATE(D55,M55,F55)</f>
        <v>08D05-21A      CURB RAMPS TYPES 1 AND 1-A</v>
      </c>
      <c r="L55" s="76">
        <f aca="true" t="shared" si="10" ref="L55:L60">LEN(D55)</f>
        <v>9</v>
      </c>
      <c r="M55" s="92" t="str">
        <f aca="true" t="shared" si="11" ref="M55:M61">REPT(" ",15-L55)</f>
        <v>      </v>
      </c>
      <c r="N55" s="5"/>
    </row>
    <row r="56" spans="1:14" s="3" customFormat="1" ht="16.5" customHeight="1" outlineLevel="2">
      <c r="A56" s="7" t="str">
        <f t="shared" si="8"/>
        <v>PDF</v>
      </c>
      <c r="B56" s="8"/>
      <c r="C56" s="42"/>
      <c r="D56" s="9" t="s">
        <v>971</v>
      </c>
      <c r="E56" s="9" t="s">
        <v>15</v>
      </c>
      <c r="F56" s="9" t="s">
        <v>199</v>
      </c>
      <c r="G56" s="10">
        <v>45231</v>
      </c>
      <c r="H56" s="11"/>
      <c r="I56" s="11"/>
      <c r="J56" s="90" t="str">
        <f t="shared" si="1"/>
        <v>Path=N:\Bhc\Eplans\Sdd\newstandard\
08D05-21B.pdf</v>
      </c>
      <c r="K56" s="64" t="str">
        <f t="shared" si="9"/>
        <v>08D05-21B      CURB RAMPS TYPES 2 AND 3</v>
      </c>
      <c r="L56" s="76">
        <f t="shared" si="10"/>
        <v>9</v>
      </c>
      <c r="M56" s="92" t="str">
        <f t="shared" si="11"/>
        <v>      </v>
      </c>
      <c r="N56" s="5"/>
    </row>
    <row r="57" spans="1:14" s="3" customFormat="1" ht="16.5" customHeight="1" outlineLevel="2">
      <c r="A57" s="7" t="str">
        <f t="shared" si="8"/>
        <v>PDF</v>
      </c>
      <c r="B57" s="8"/>
      <c r="C57" s="42"/>
      <c r="D57" s="9" t="s">
        <v>972</v>
      </c>
      <c r="E57" s="9" t="s">
        <v>15</v>
      </c>
      <c r="F57" s="9" t="s">
        <v>344</v>
      </c>
      <c r="G57" s="10">
        <v>45231</v>
      </c>
      <c r="H57" s="11"/>
      <c r="I57" s="11"/>
      <c r="J57" s="90" t="str">
        <f t="shared" si="1"/>
        <v>Path=N:\Bhc\Eplans\Sdd\newstandard\
08D05-21C.pdf</v>
      </c>
      <c r="K57" s="64" t="str">
        <f t="shared" si="9"/>
        <v>08D05-21C      CURB RAMPS TYPES 4A AND 4A1</v>
      </c>
      <c r="L57" s="76">
        <f t="shared" si="10"/>
        <v>9</v>
      </c>
      <c r="M57" s="92" t="str">
        <f t="shared" si="11"/>
        <v>      </v>
      </c>
      <c r="N57" s="5"/>
    </row>
    <row r="58" spans="1:14" s="3" customFormat="1" ht="16.5" customHeight="1" outlineLevel="2">
      <c r="A58" s="7" t="str">
        <f t="shared" si="8"/>
        <v>PDF</v>
      </c>
      <c r="B58" s="8"/>
      <c r="C58" s="42"/>
      <c r="D58" s="9" t="s">
        <v>973</v>
      </c>
      <c r="E58" s="9" t="s">
        <v>15</v>
      </c>
      <c r="F58" s="9" t="s">
        <v>345</v>
      </c>
      <c r="G58" s="10">
        <v>45231</v>
      </c>
      <c r="H58" s="11"/>
      <c r="I58" s="11"/>
      <c r="J58" s="90" t="str">
        <f t="shared" si="1"/>
        <v>Path=N:\Bhc\Eplans\Sdd\newstandard\
08D05-21D.pdf</v>
      </c>
      <c r="K58" s="64" t="str">
        <f t="shared" si="9"/>
        <v>08D05-21D      CURB RAMPS TYPE 4B AND 4B1</v>
      </c>
      <c r="L58" s="76">
        <f t="shared" si="10"/>
        <v>9</v>
      </c>
      <c r="M58" s="92" t="str">
        <f t="shared" si="11"/>
        <v>      </v>
      </c>
      <c r="N58" s="5"/>
    </row>
    <row r="59" spans="1:14" s="3" customFormat="1" ht="16.5" customHeight="1" outlineLevel="2">
      <c r="A59" s="7" t="str">
        <f t="shared" si="8"/>
        <v>PDF</v>
      </c>
      <c r="B59" s="8"/>
      <c r="C59" s="42"/>
      <c r="D59" s="9" t="s">
        <v>974</v>
      </c>
      <c r="E59" s="9" t="s">
        <v>15</v>
      </c>
      <c r="F59" s="9" t="s">
        <v>200</v>
      </c>
      <c r="G59" s="10">
        <v>45231</v>
      </c>
      <c r="H59" s="11"/>
      <c r="I59" s="11"/>
      <c r="J59" s="90" t="str">
        <f t="shared" si="1"/>
        <v>Path=N:\Bhc\Eplans\Sdd\newstandard\
08D05-21E.pdf</v>
      </c>
      <c r="K59" s="64" t="str">
        <f t="shared" si="9"/>
        <v>08D05-21E      CURB RAMPS TYPES 5, 6, 7A, 7B &amp; 8</v>
      </c>
      <c r="L59" s="76">
        <f t="shared" si="10"/>
        <v>9</v>
      </c>
      <c r="M59" s="92" t="str">
        <f t="shared" si="11"/>
        <v>      </v>
      </c>
      <c r="N59" s="5"/>
    </row>
    <row r="60" spans="1:14" s="3" customFormat="1" ht="16.5" customHeight="1" outlineLevel="2">
      <c r="A60" s="7" t="str">
        <f t="shared" si="8"/>
        <v>PDF</v>
      </c>
      <c r="B60" s="8"/>
      <c r="C60" s="42"/>
      <c r="D60" s="9" t="s">
        <v>975</v>
      </c>
      <c r="E60" s="9"/>
      <c r="F60" s="9" t="s">
        <v>478</v>
      </c>
      <c r="G60" s="10">
        <v>45231</v>
      </c>
      <c r="H60" s="11"/>
      <c r="I60" s="11"/>
      <c r="J60" s="90" t="str">
        <f t="shared" si="1"/>
        <v>Path=N:\Bhc\Eplans\Sdd\newstandard\
08D05-21F.pdf</v>
      </c>
      <c r="K60" s="64" t="str">
        <f t="shared" si="9"/>
        <v>08D05-21F      CURB RAMPS RADIAL DETECTABLE WARNING FIELD APPLICATIONS</v>
      </c>
      <c r="L60" s="76">
        <f t="shared" si="10"/>
        <v>9</v>
      </c>
      <c r="M60" s="92" t="str">
        <f t="shared" si="11"/>
        <v>      </v>
      </c>
      <c r="N60" s="5"/>
    </row>
    <row r="61" spans="1:14" s="3" customFormat="1" ht="16.5" customHeight="1" outlineLevel="2">
      <c r="A61" s="7" t="str">
        <f t="shared" si="8"/>
        <v>PDF</v>
      </c>
      <c r="B61" s="8"/>
      <c r="C61" s="42"/>
      <c r="D61" s="9" t="s">
        <v>979</v>
      </c>
      <c r="E61" s="9"/>
      <c r="F61" s="9" t="s">
        <v>479</v>
      </c>
      <c r="G61" s="10">
        <v>45231</v>
      </c>
      <c r="H61" s="11"/>
      <c r="I61" s="11"/>
      <c r="J61" s="90" t="str">
        <f t="shared" si="1"/>
        <v>Path=N:\Bhc\Eplans\Sdd\newstandard\
08D05-21G.pdf</v>
      </c>
      <c r="K61" s="64" t="str">
        <f>CONCATENATE(D61,M61,F61)</f>
        <v>08D05-21G      CURB RAMPS RECTANGULAR AND RADIAL DETECTABLE WARNING PLATES</v>
      </c>
      <c r="L61" s="76">
        <f>LEN(D61)</f>
        <v>9</v>
      </c>
      <c r="M61" s="92" t="str">
        <f t="shared" si="11"/>
        <v>      </v>
      </c>
      <c r="N61" s="5"/>
    </row>
    <row r="62" spans="1:14" s="3" customFormat="1" ht="16.5" customHeight="1" outlineLevel="2">
      <c r="A62" s="7" t="str">
        <f aca="true" t="shared" si="12" ref="A62:A73">HYPERLINK(CONCATENATE(D62,".pdf"),"PDF")</f>
        <v>PDF</v>
      </c>
      <c r="B62" s="8">
        <v>18</v>
      </c>
      <c r="C62" s="42"/>
      <c r="D62" s="9" t="s">
        <v>736</v>
      </c>
      <c r="E62" s="9" t="s">
        <v>15</v>
      </c>
      <c r="F62" s="9" t="s">
        <v>63</v>
      </c>
      <c r="G62" s="10">
        <v>44774</v>
      </c>
      <c r="H62" s="11"/>
      <c r="I62" s="11"/>
      <c r="J62" s="90" t="str">
        <f t="shared" si="1"/>
        <v>Path=N:\Bhc\Eplans\Sdd\newstandard\
08D13-02.pdf</v>
      </c>
      <c r="K62" s="64" t="str">
        <f>CONCATENATE(D62,M62,F62)</f>
        <v>08D13-02       SLOTTED CORRUGATED METAL PIPE SURFACE DRAINS </v>
      </c>
      <c r="L62" s="76">
        <f>LEN(D62)</f>
        <v>8</v>
      </c>
      <c r="M62" s="92" t="str">
        <f aca="true" t="shared" si="13" ref="M62:M73">REPT(" ",15-L62)</f>
        <v>       </v>
      </c>
      <c r="N62" s="5"/>
    </row>
    <row r="63" spans="1:14" s="3" customFormat="1" ht="16.5" customHeight="1" outlineLevel="2">
      <c r="A63" s="7" t="str">
        <f t="shared" si="12"/>
        <v>PDF</v>
      </c>
      <c r="B63" s="8">
        <v>19</v>
      </c>
      <c r="C63" s="42"/>
      <c r="D63" s="9" t="s">
        <v>737</v>
      </c>
      <c r="E63" s="9" t="s">
        <v>15</v>
      </c>
      <c r="F63" s="9" t="s">
        <v>64</v>
      </c>
      <c r="G63" s="10">
        <v>44774</v>
      </c>
      <c r="H63" s="11"/>
      <c r="I63" s="11"/>
      <c r="J63" s="90" t="str">
        <f t="shared" si="1"/>
        <v>Path=N:\Bhc\Eplans\Sdd\newstandard\
08D14-02.pdf</v>
      </c>
      <c r="K63" s="64" t="str">
        <f>CONCATENATE(D63,M63,F63)</f>
        <v>08D14-02       SLOTTED  VANE DRAIN </v>
      </c>
      <c r="L63" s="76">
        <f>LEN(D63)</f>
        <v>8</v>
      </c>
      <c r="M63" s="92" t="str">
        <f t="shared" si="13"/>
        <v>       </v>
      </c>
      <c r="N63" s="5"/>
    </row>
    <row r="64" spans="1:14" s="3" customFormat="1" ht="16.5" customHeight="1" outlineLevel="2">
      <c r="A64" s="7" t="str">
        <f t="shared" si="12"/>
        <v>PDF</v>
      </c>
      <c r="B64" s="8">
        <v>19</v>
      </c>
      <c r="C64" s="42"/>
      <c r="D64" s="9" t="s">
        <v>436</v>
      </c>
      <c r="E64" s="9" t="s">
        <v>15</v>
      </c>
      <c r="F64" s="9" t="s">
        <v>65</v>
      </c>
      <c r="G64" s="10">
        <v>42401</v>
      </c>
      <c r="H64" s="11"/>
      <c r="I64" s="11"/>
      <c r="J64" s="90" t="str">
        <f t="shared" si="1"/>
        <v>Path=N:\Bhc\Eplans\Sdd\newstandard\
08D15-05A.pdf</v>
      </c>
      <c r="K64" s="64" t="str">
        <f t="shared" si="2"/>
        <v>08D15-05A      EDGEDRAIN OUTLET AND OUTFALL MARKERS </v>
      </c>
      <c r="L64" s="76">
        <f t="shared" si="3"/>
        <v>9</v>
      </c>
      <c r="M64" s="92" t="str">
        <f t="shared" si="13"/>
        <v>      </v>
      </c>
      <c r="N64" s="5"/>
    </row>
    <row r="65" spans="1:14" s="3" customFormat="1" ht="16.5" customHeight="1" outlineLevel="2">
      <c r="A65" s="7" t="str">
        <f t="shared" si="12"/>
        <v>PDF</v>
      </c>
      <c r="B65" s="8">
        <v>20</v>
      </c>
      <c r="C65" s="42"/>
      <c r="D65" s="9" t="s">
        <v>437</v>
      </c>
      <c r="E65" s="9" t="s">
        <v>15</v>
      </c>
      <c r="F65" s="9" t="s">
        <v>205</v>
      </c>
      <c r="G65" s="10">
        <v>42401</v>
      </c>
      <c r="H65" s="11"/>
      <c r="I65" s="11"/>
      <c r="J65" s="90" t="str">
        <f t="shared" si="1"/>
        <v>Path=N:\Bhc\Eplans\Sdd\newstandard\
08D15-05B.pdf</v>
      </c>
      <c r="K65" s="64" t="str">
        <f t="shared" si="2"/>
        <v>08D15-05B      EDGEDRAIN AND BASE AGGREGATE OPEN  GRADED</v>
      </c>
      <c r="L65" s="76">
        <f t="shared" si="3"/>
        <v>9</v>
      </c>
      <c r="M65" s="92" t="str">
        <f t="shared" si="13"/>
        <v>      </v>
      </c>
      <c r="N65" s="5"/>
    </row>
    <row r="66" spans="1:14" s="3" customFormat="1" ht="16.5" customHeight="1" outlineLevel="2">
      <c r="A66" s="7" t="str">
        <f t="shared" si="12"/>
        <v>PDF</v>
      </c>
      <c r="B66" s="8">
        <v>21</v>
      </c>
      <c r="C66" s="42"/>
      <c r="D66" s="9" t="s">
        <v>438</v>
      </c>
      <c r="E66" s="9" t="s">
        <v>15</v>
      </c>
      <c r="F66" s="9" t="s">
        <v>205</v>
      </c>
      <c r="G66" s="10">
        <v>42401</v>
      </c>
      <c r="H66" s="11"/>
      <c r="I66" s="11"/>
      <c r="J66" s="90" t="str">
        <f t="shared" si="1"/>
        <v>Path=N:\Bhc\Eplans\Sdd\newstandard\
08D15-05C.pdf</v>
      </c>
      <c r="K66" s="64" t="str">
        <f t="shared" si="2"/>
        <v>08D15-05C      EDGEDRAIN AND BASE AGGREGATE OPEN  GRADED</v>
      </c>
      <c r="L66" s="76">
        <f t="shared" si="3"/>
        <v>9</v>
      </c>
      <c r="M66" s="92" t="str">
        <f t="shared" si="13"/>
        <v>      </v>
      </c>
      <c r="N66" s="5"/>
    </row>
    <row r="67" spans="1:14" s="3" customFormat="1" ht="16.5" customHeight="1" outlineLevel="2">
      <c r="A67" s="7" t="str">
        <f t="shared" si="12"/>
        <v>PDF</v>
      </c>
      <c r="B67" s="8">
        <v>22</v>
      </c>
      <c r="C67" s="42"/>
      <c r="D67" s="9" t="s">
        <v>613</v>
      </c>
      <c r="E67" s="9" t="s">
        <v>15</v>
      </c>
      <c r="F67" s="9" t="s">
        <v>66</v>
      </c>
      <c r="G67" s="10">
        <v>43952</v>
      </c>
      <c r="H67" s="11"/>
      <c r="I67" s="11"/>
      <c r="J67" s="90" t="str">
        <f t="shared" si="1"/>
        <v>Path=N:\Bhc\Eplans\Sdd\newstandard\
08D16-11.pdf</v>
      </c>
      <c r="K67" s="64" t="str">
        <f>CONCATENATE(D67,M67,F67)</f>
        <v>08D16-11       CONCRETE GUTTER, CURB AND GUTTER AND PAVEMENT TIES </v>
      </c>
      <c r="L67" s="76">
        <f>LEN(D67)</f>
        <v>8</v>
      </c>
      <c r="M67" s="92" t="str">
        <f t="shared" si="13"/>
        <v>       </v>
      </c>
      <c r="N67" s="5"/>
    </row>
    <row r="68" spans="1:14" s="3" customFormat="1" ht="16.5" customHeight="1" outlineLevel="2">
      <c r="A68" s="7" t="str">
        <f t="shared" si="12"/>
        <v>PDF</v>
      </c>
      <c r="B68" s="8">
        <v>22</v>
      </c>
      <c r="C68" s="42"/>
      <c r="D68" s="9" t="s">
        <v>281</v>
      </c>
      <c r="E68" s="9" t="s">
        <v>15</v>
      </c>
      <c r="F68" s="9" t="s">
        <v>263</v>
      </c>
      <c r="G68" s="10">
        <v>40756</v>
      </c>
      <c r="H68" s="11"/>
      <c r="I68" s="11"/>
      <c r="J68" s="90" t="str">
        <f t="shared" si="1"/>
        <v>Path=N:\Bhc\Eplans\Sdd\newstandard\
08D17-06.pdf</v>
      </c>
      <c r="K68" s="64" t="str">
        <f t="shared" si="2"/>
        <v>08D17-06       MANHOLES, MANHOLE &amp; INLET COVERS</v>
      </c>
      <c r="L68" s="76">
        <f t="shared" si="3"/>
        <v>8</v>
      </c>
      <c r="M68" s="92" t="str">
        <f t="shared" si="13"/>
        <v>       </v>
      </c>
      <c r="N68" s="5"/>
    </row>
    <row r="69" spans="1:14" s="3" customFormat="1" ht="16.5" customHeight="1" outlineLevel="2">
      <c r="A69" s="7" t="str">
        <f t="shared" si="12"/>
        <v>PDF</v>
      </c>
      <c r="B69" s="8"/>
      <c r="C69" s="42"/>
      <c r="D69" s="9" t="s">
        <v>976</v>
      </c>
      <c r="E69" s="9"/>
      <c r="F69" s="9" t="s">
        <v>462</v>
      </c>
      <c r="G69" s="10">
        <v>45231</v>
      </c>
      <c r="H69" s="11"/>
      <c r="I69" s="11"/>
      <c r="J69" s="90" t="str">
        <f>CONCATENATE($J$11,CHAR(10),D69,".pdf")</f>
        <v>Path=N:\Bhc\Eplans\Sdd\newstandard\
08D18-04.pdf</v>
      </c>
      <c r="K69" s="64" t="str">
        <f>CONCATENATE(D69,M69,F69)</f>
        <v>08D18-04       DRIVEWAY AND SIDEWALK RAMPS TYPES X &amp; Y</v>
      </c>
      <c r="L69" s="76">
        <f>LEN(D69)</f>
        <v>8</v>
      </c>
      <c r="M69" s="92" t="str">
        <f t="shared" si="13"/>
        <v>       </v>
      </c>
      <c r="N69" s="5"/>
    </row>
    <row r="70" spans="1:14" s="3" customFormat="1" ht="16.5" customHeight="1" outlineLevel="2">
      <c r="A70" s="7" t="str">
        <f t="shared" si="12"/>
        <v>PDF</v>
      </c>
      <c r="B70" s="8"/>
      <c r="C70" s="42"/>
      <c r="D70" s="9" t="s">
        <v>977</v>
      </c>
      <c r="E70" s="9"/>
      <c r="F70" s="9" t="s">
        <v>463</v>
      </c>
      <c r="G70" s="10">
        <v>45231</v>
      </c>
      <c r="H70" s="11"/>
      <c r="I70" s="11"/>
      <c r="J70" s="90" t="str">
        <f>CONCATENATE($J$11,CHAR(10),D70,".pdf")</f>
        <v>Path=N:\Bhc\Eplans\Sdd\newstandard\
08D19-04.pdf</v>
      </c>
      <c r="K70" s="64" t="str">
        <f>CONCATENATE(D70,M70,F70)</f>
        <v>08D19-04       DRIVEWAY AND SIDEWALK RAMPS TYPE Z</v>
      </c>
      <c r="L70" s="76">
        <f>LEN(D70)</f>
        <v>8</v>
      </c>
      <c r="M70" s="92" t="str">
        <f t="shared" si="13"/>
        <v>       </v>
      </c>
      <c r="N70" s="5"/>
    </row>
    <row r="71" spans="1:14" s="3" customFormat="1" ht="16.5" customHeight="1" outlineLevel="2">
      <c r="A71" s="7" t="str">
        <f t="shared" si="12"/>
        <v>PDF</v>
      </c>
      <c r="B71" s="8">
        <v>21</v>
      </c>
      <c r="C71" s="42"/>
      <c r="D71" s="9" t="s">
        <v>459</v>
      </c>
      <c r="E71" s="9" t="s">
        <v>15</v>
      </c>
      <c r="F71" s="9" t="s">
        <v>466</v>
      </c>
      <c r="G71" s="10">
        <v>42872</v>
      </c>
      <c r="H71" s="11"/>
      <c r="I71" s="11"/>
      <c r="J71" s="90" t="str">
        <f t="shared" si="1"/>
        <v>Path=N:\Bhc\Eplans\Sdd\newstandard\
08D20-01.pdf</v>
      </c>
      <c r="K71" s="64" t="str">
        <f t="shared" si="2"/>
        <v>08D20-01       DRIVEWAYS WITH CURB  &amp; GUTTER RETURNS</v>
      </c>
      <c r="L71" s="76">
        <f t="shared" si="3"/>
        <v>8</v>
      </c>
      <c r="M71" s="92" t="str">
        <f t="shared" si="13"/>
        <v>       </v>
      </c>
      <c r="N71" s="5"/>
    </row>
    <row r="72" spans="1:14" s="3" customFormat="1" ht="16.5" customHeight="1" outlineLevel="2">
      <c r="A72" s="7" t="str">
        <f t="shared" si="12"/>
        <v>PDF</v>
      </c>
      <c r="B72" s="8">
        <v>22</v>
      </c>
      <c r="C72" s="42"/>
      <c r="D72" s="9" t="s">
        <v>460</v>
      </c>
      <c r="E72" s="9" t="s">
        <v>15</v>
      </c>
      <c r="F72" s="9" t="s">
        <v>464</v>
      </c>
      <c r="G72" s="10">
        <v>42872</v>
      </c>
      <c r="H72" s="11"/>
      <c r="I72" s="11"/>
      <c r="J72" s="90" t="str">
        <f t="shared" si="1"/>
        <v>Path=N:\Bhc\Eplans\Sdd\newstandard\
08D21-01.pdf</v>
      </c>
      <c r="K72" s="64" t="str">
        <f t="shared" si="2"/>
        <v>08D21-01       DRIVEWAYS WITHOUT CURB &amp; GUTTER</v>
      </c>
      <c r="L72" s="76">
        <f t="shared" si="3"/>
        <v>8</v>
      </c>
      <c r="M72" s="92" t="str">
        <f t="shared" si="13"/>
        <v>       </v>
      </c>
      <c r="N72" s="5"/>
    </row>
    <row r="73" spans="1:14" s="3" customFormat="1" ht="16.5" customHeight="1" outlineLevel="2">
      <c r="A73" s="7" t="str">
        <f t="shared" si="12"/>
        <v>PDF</v>
      </c>
      <c r="B73" s="8">
        <v>22</v>
      </c>
      <c r="C73" s="42"/>
      <c r="D73" s="9" t="s">
        <v>461</v>
      </c>
      <c r="E73" s="9" t="s">
        <v>15</v>
      </c>
      <c r="F73" s="9" t="s">
        <v>465</v>
      </c>
      <c r="G73" s="10">
        <v>42872</v>
      </c>
      <c r="H73" s="11"/>
      <c r="I73" s="11"/>
      <c r="J73" s="90" t="str">
        <f t="shared" si="1"/>
        <v>Path=N:\Bhc\Eplans\Sdd\newstandard\
08D22-01.pdf</v>
      </c>
      <c r="K73" s="64" t="str">
        <f t="shared" si="2"/>
        <v>08D22-01       DRIVEWAYS WITHOUT CURB &amp; GUTTER RESURFACING PROJECTS RURAL</v>
      </c>
      <c r="L73" s="76">
        <f t="shared" si="3"/>
        <v>8</v>
      </c>
      <c r="M73" s="92" t="str">
        <f t="shared" si="13"/>
        <v>       </v>
      </c>
      <c r="N73" s="5"/>
    </row>
    <row r="74" spans="1:14" s="3" customFormat="1" ht="16.5" customHeight="1" outlineLevel="1">
      <c r="A74" s="7"/>
      <c r="B74" s="8"/>
      <c r="C74" s="44"/>
      <c r="D74" s="61" t="s">
        <v>16</v>
      </c>
      <c r="E74" s="9"/>
      <c r="F74" s="9"/>
      <c r="G74" s="10"/>
      <c r="H74" s="11"/>
      <c r="I74" s="11"/>
      <c r="J74" s="90"/>
      <c r="K74" s="64" t="str">
        <f t="shared" si="2"/>
        <v>EROSION CONTROL DEVICES </v>
      </c>
      <c r="L74" s="76">
        <f t="shared" si="3"/>
        <v>24</v>
      </c>
      <c r="M74" s="92">
        <f>REPT(" ",24-L74)</f>
      </c>
      <c r="N74" s="5"/>
    </row>
    <row r="75" spans="1:14" s="3" customFormat="1" ht="16.5" customHeight="1" outlineLevel="2">
      <c r="A75" s="7" t="str">
        <f aca="true" t="shared" si="14" ref="A75:A82">HYPERLINK(CONCATENATE(D75,".pdf"),"PDF")</f>
        <v>PDF</v>
      </c>
      <c r="B75" s="8">
        <v>27</v>
      </c>
      <c r="C75" s="42"/>
      <c r="D75" s="63" t="s">
        <v>282</v>
      </c>
      <c r="E75" s="9" t="s">
        <v>17</v>
      </c>
      <c r="F75" s="9" t="s">
        <v>67</v>
      </c>
      <c r="G75" s="10">
        <v>36982</v>
      </c>
      <c r="H75" s="11"/>
      <c r="I75" s="11"/>
      <c r="J75" s="90" t="str">
        <f t="shared" si="1"/>
        <v>Path=N:\Bhc\Eplans\Sdd\newstandard\
08E05-02.pdf</v>
      </c>
      <c r="K75" s="64" t="str">
        <f t="shared" si="2"/>
        <v>08E05-02       SODDED BACKSLOPE FLUME AND INTERCEPTING EMBANKMENT </v>
      </c>
      <c r="L75" s="76">
        <f t="shared" si="3"/>
        <v>8</v>
      </c>
      <c r="M75" s="92" t="str">
        <f aca="true" t="shared" si="15" ref="M75:M82">REPT(" ",15-L75)</f>
        <v>       </v>
      </c>
      <c r="N75" s="5"/>
    </row>
    <row r="76" spans="1:14" s="3" customFormat="1" ht="16.5" customHeight="1" outlineLevel="2">
      <c r="A76" s="7" t="str">
        <f t="shared" si="14"/>
        <v>PDF</v>
      </c>
      <c r="B76" s="8">
        <v>28</v>
      </c>
      <c r="C76" s="42"/>
      <c r="D76" s="63" t="s">
        <v>283</v>
      </c>
      <c r="E76" s="9" t="s">
        <v>17</v>
      </c>
      <c r="F76" s="9" t="s">
        <v>68</v>
      </c>
      <c r="G76" s="10">
        <v>37530</v>
      </c>
      <c r="H76" s="11"/>
      <c r="I76" s="11"/>
      <c r="J76" s="90" t="str">
        <f t="shared" si="1"/>
        <v>Path=N:\Bhc\Eplans\Sdd\newstandard\
08E08-03.pdf</v>
      </c>
      <c r="K76" s="64" t="str">
        <f t="shared" si="2"/>
        <v>08E08-03       TYPICAL INSTALLATIONS OF EROSION BALES / TEMPORARY DITCH CHECKS</v>
      </c>
      <c r="L76" s="76">
        <f t="shared" si="3"/>
        <v>8</v>
      </c>
      <c r="M76" s="92" t="str">
        <f t="shared" si="15"/>
        <v>       </v>
      </c>
      <c r="N76" s="5"/>
    </row>
    <row r="77" spans="1:14" s="3" customFormat="1" ht="16.5" customHeight="1" outlineLevel="2">
      <c r="A77" s="7" t="str">
        <f t="shared" si="14"/>
        <v>PDF</v>
      </c>
      <c r="B77" s="8">
        <v>29</v>
      </c>
      <c r="C77" s="42"/>
      <c r="D77" s="63" t="s">
        <v>284</v>
      </c>
      <c r="E77" s="9" t="s">
        <v>17</v>
      </c>
      <c r="F77" s="9" t="s">
        <v>69</v>
      </c>
      <c r="G77" s="10">
        <v>38565</v>
      </c>
      <c r="H77" s="11"/>
      <c r="I77" s="11"/>
      <c r="J77" s="90" t="str">
        <f t="shared" si="1"/>
        <v>Path=N:\Bhc\Eplans\Sdd\newstandard\
08E09-06.pdf</v>
      </c>
      <c r="K77" s="64" t="str">
        <f t="shared" si="2"/>
        <v>08E09-06       SILT FENCE </v>
      </c>
      <c r="L77" s="76">
        <f t="shared" si="3"/>
        <v>8</v>
      </c>
      <c r="M77" s="92" t="str">
        <f t="shared" si="15"/>
        <v>       </v>
      </c>
      <c r="N77" s="5"/>
    </row>
    <row r="78" spans="1:14" s="3" customFormat="1" ht="16.5" customHeight="1" outlineLevel="2">
      <c r="A78" s="7" t="str">
        <f t="shared" si="14"/>
        <v>PDF</v>
      </c>
      <c r="B78" s="8">
        <v>30</v>
      </c>
      <c r="C78" s="42"/>
      <c r="D78" s="63" t="s">
        <v>285</v>
      </c>
      <c r="E78" s="9" t="s">
        <v>17</v>
      </c>
      <c r="F78" s="9" t="s">
        <v>179</v>
      </c>
      <c r="G78" s="10">
        <v>37712</v>
      </c>
      <c r="H78" s="11"/>
      <c r="I78" s="11"/>
      <c r="J78" s="90" t="str">
        <f t="shared" si="1"/>
        <v>Path=N:\Bhc\Eplans\Sdd\newstandard\
08E10-02.pdf</v>
      </c>
      <c r="K78" s="64" t="str">
        <f t="shared" si="2"/>
        <v>08E10-02       INLET PROTECTION TYPE A, B, C AND D </v>
      </c>
      <c r="L78" s="76">
        <f t="shared" si="3"/>
        <v>8</v>
      </c>
      <c r="M78" s="92" t="str">
        <f t="shared" si="15"/>
        <v>       </v>
      </c>
      <c r="N78" s="5"/>
    </row>
    <row r="79" spans="1:14" s="3" customFormat="1" ht="16.5" customHeight="1" outlineLevel="2">
      <c r="A79" s="7" t="str">
        <f t="shared" si="14"/>
        <v>PDF</v>
      </c>
      <c r="B79" s="8">
        <v>31</v>
      </c>
      <c r="C79" s="42"/>
      <c r="D79" s="63" t="s">
        <v>286</v>
      </c>
      <c r="E79" s="9" t="s">
        <v>17</v>
      </c>
      <c r="F79" s="9" t="s">
        <v>70</v>
      </c>
      <c r="G79" s="10">
        <v>37165</v>
      </c>
      <c r="H79" s="11"/>
      <c r="I79" s="11"/>
      <c r="J79" s="90" t="str">
        <f t="shared" si="1"/>
        <v>Path=N:\Bhc\Eplans\Sdd\newstandard\
08E11-02.pdf</v>
      </c>
      <c r="K79" s="64" t="str">
        <f t="shared" si="2"/>
        <v>08E11-02       TURBIDITY BARRIER </v>
      </c>
      <c r="L79" s="76">
        <f t="shared" si="3"/>
        <v>8</v>
      </c>
      <c r="M79" s="92" t="str">
        <f t="shared" si="15"/>
        <v>       </v>
      </c>
      <c r="N79" s="5"/>
    </row>
    <row r="80" spans="1:14" s="3" customFormat="1" ht="16.5" customHeight="1" outlineLevel="2">
      <c r="A80" s="7" t="str">
        <f t="shared" si="14"/>
        <v>PDF</v>
      </c>
      <c r="B80" s="8">
        <v>31</v>
      </c>
      <c r="C80" s="42"/>
      <c r="D80" s="63" t="s">
        <v>287</v>
      </c>
      <c r="E80" s="9" t="s">
        <v>17</v>
      </c>
      <c r="F80" s="9" t="s">
        <v>71</v>
      </c>
      <c r="G80" s="10">
        <v>37530</v>
      </c>
      <c r="H80" s="11"/>
      <c r="I80" s="11"/>
      <c r="J80" s="90" t="str">
        <f t="shared" si="1"/>
        <v>Path=N:\Bhc\Eplans\Sdd\newstandard\
08E12-01.pdf</v>
      </c>
      <c r="K80" s="64" t="str">
        <f t="shared" si="2"/>
        <v>08E12-01       SILT SCREEN</v>
      </c>
      <c r="L80" s="76">
        <f t="shared" si="3"/>
        <v>8</v>
      </c>
      <c r="M80" s="92" t="str">
        <f t="shared" si="15"/>
        <v>       </v>
      </c>
      <c r="N80" s="5"/>
    </row>
    <row r="81" spans="1:14" s="3" customFormat="1" ht="16.5" customHeight="1" outlineLevel="2">
      <c r="A81" s="7" t="str">
        <f>HYPERLINK(CONCATENATE(D81,".pdf"),"PDF")</f>
        <v>PDF</v>
      </c>
      <c r="B81" s="8">
        <v>31</v>
      </c>
      <c r="C81" s="42"/>
      <c r="D81" s="63" t="s">
        <v>288</v>
      </c>
      <c r="E81" s="9" t="s">
        <v>17</v>
      </c>
      <c r="F81" s="9" t="s">
        <v>264</v>
      </c>
      <c r="G81" s="10">
        <v>40756</v>
      </c>
      <c r="H81" s="11"/>
      <c r="I81" s="11"/>
      <c r="J81" s="90" t="str">
        <f t="shared" si="1"/>
        <v>Path=N:\Bhc\Eplans\Sdd\newstandard\
08E14-01.pdf</v>
      </c>
      <c r="K81" s="64" t="str">
        <f>CONCATENATE(D81,M81,F81)</f>
        <v>08E14-01       TRACKING PAD</v>
      </c>
      <c r="L81" s="76">
        <f>LEN(D81)</f>
        <v>8</v>
      </c>
      <c r="M81" s="92" t="str">
        <f>REPT(" ",15-L81)</f>
        <v>       </v>
      </c>
      <c r="N81" s="5"/>
    </row>
    <row r="82" spans="1:14" s="3" customFormat="1" ht="16.5" customHeight="1" outlineLevel="2">
      <c r="A82" s="7" t="str">
        <f t="shared" si="14"/>
        <v>PDF</v>
      </c>
      <c r="B82" s="8">
        <v>31</v>
      </c>
      <c r="C82" s="42"/>
      <c r="D82" s="63" t="s">
        <v>593</v>
      </c>
      <c r="E82" s="9" t="s">
        <v>17</v>
      </c>
      <c r="F82" s="9" t="s">
        <v>594</v>
      </c>
      <c r="G82" s="10">
        <v>43678</v>
      </c>
      <c r="H82" s="11"/>
      <c r="I82" s="11"/>
      <c r="J82" s="90" t="str">
        <f t="shared" si="1"/>
        <v>Path=N:\Bhc\Eplans\Sdd\newstandard\
08E15-01.pdf</v>
      </c>
      <c r="K82" s="64" t="str">
        <f t="shared" si="2"/>
        <v>08E15-01       CULVERT PIPE CHECK</v>
      </c>
      <c r="L82" s="76">
        <f t="shared" si="3"/>
        <v>8</v>
      </c>
      <c r="M82" s="92" t="str">
        <f t="shared" si="15"/>
        <v>       </v>
      </c>
      <c r="N82" s="5"/>
    </row>
    <row r="83" spans="1:14" s="3" customFormat="1" ht="16.5" customHeight="1" outlineLevel="1">
      <c r="A83" s="7"/>
      <c r="B83" s="8"/>
      <c r="C83" s="44"/>
      <c r="D83" s="61" t="s">
        <v>18</v>
      </c>
      <c r="E83" s="9"/>
      <c r="F83" s="9"/>
      <c r="G83" s="10"/>
      <c r="H83" s="11"/>
      <c r="I83" s="11"/>
      <c r="J83" s="90"/>
      <c r="K83" s="64" t="str">
        <f t="shared" si="2"/>
        <v>PIPE AND CULVERT   </v>
      </c>
      <c r="L83" s="76">
        <f t="shared" si="3"/>
        <v>19</v>
      </c>
      <c r="M83" s="92">
        <f>REPT(" ",19-L83)</f>
      </c>
      <c r="N83" s="5"/>
    </row>
    <row r="84" spans="1:14" s="3" customFormat="1" ht="16.5" customHeight="1" outlineLevel="2">
      <c r="A84" s="7" t="str">
        <f aca="true" t="shared" si="16" ref="A84:A90">HYPERLINK(CONCATENATE(D84,".pdf"),"PDF")</f>
        <v>PDF</v>
      </c>
      <c r="B84" s="8">
        <v>32</v>
      </c>
      <c r="C84" s="42"/>
      <c r="D84" s="9" t="s">
        <v>289</v>
      </c>
      <c r="E84" s="9" t="s">
        <v>19</v>
      </c>
      <c r="F84" s="9" t="s">
        <v>72</v>
      </c>
      <c r="G84" s="10">
        <v>36982</v>
      </c>
      <c r="H84" s="11"/>
      <c r="I84" s="11"/>
      <c r="J84" s="90" t="str">
        <f t="shared" si="1"/>
        <v>Path=N:\Bhc\Eplans\Sdd\newstandard\
08F01-11.pdf</v>
      </c>
      <c r="K84" s="64" t="str">
        <f t="shared" si="2"/>
        <v>08F01-11       APRON ENDWALLS FOR CULVERT PIPE  </v>
      </c>
      <c r="L84" s="76">
        <f t="shared" si="3"/>
        <v>8</v>
      </c>
      <c r="M84" s="92" t="str">
        <f aca="true" t="shared" si="17" ref="M84:M90">REPT(" ",15-L84)</f>
        <v>       </v>
      </c>
      <c r="N84" s="5"/>
    </row>
    <row r="85" spans="1:14" s="3" customFormat="1" ht="16.5" customHeight="1" outlineLevel="2">
      <c r="A85" s="7" t="str">
        <f t="shared" si="16"/>
        <v>PDF</v>
      </c>
      <c r="B85" s="8">
        <v>33</v>
      </c>
      <c r="C85" s="42"/>
      <c r="D85" s="9" t="s">
        <v>290</v>
      </c>
      <c r="E85" s="9" t="s">
        <v>19</v>
      </c>
      <c r="F85" s="9" t="s">
        <v>73</v>
      </c>
      <c r="G85" s="10">
        <v>36982</v>
      </c>
      <c r="H85" s="11"/>
      <c r="I85" s="11"/>
      <c r="J85" s="90" t="str">
        <f t="shared" si="1"/>
        <v>Path=N:\Bhc\Eplans\Sdd\newstandard\
08F02-01.pdf</v>
      </c>
      <c r="K85" s="64" t="str">
        <f t="shared" si="2"/>
        <v>08F02-01       APRON ENDWALLS FOR PIPE ARCH AND ELLIPTICAL PIPE </v>
      </c>
      <c r="L85" s="76">
        <f t="shared" si="3"/>
        <v>8</v>
      </c>
      <c r="M85" s="92" t="str">
        <f t="shared" si="17"/>
        <v>       </v>
      </c>
      <c r="N85" s="5"/>
    </row>
    <row r="86" spans="1:14" s="3" customFormat="1" ht="16.5" customHeight="1" outlineLevel="2">
      <c r="A86" s="7" t="str">
        <f t="shared" si="16"/>
        <v>PDF</v>
      </c>
      <c r="B86" s="8">
        <v>34</v>
      </c>
      <c r="C86" s="42"/>
      <c r="D86" s="9" t="s">
        <v>291</v>
      </c>
      <c r="E86" s="9" t="s">
        <v>19</v>
      </c>
      <c r="F86" s="9" t="s">
        <v>74</v>
      </c>
      <c r="G86" s="10">
        <v>36982</v>
      </c>
      <c r="H86" s="11"/>
      <c r="I86" s="11"/>
      <c r="J86" s="90" t="str">
        <f t="shared" si="1"/>
        <v>Path=N:\Bhc\Eplans\Sdd\newstandard\
08F03-03.pdf</v>
      </c>
      <c r="K86" s="64" t="str">
        <f t="shared" si="2"/>
        <v>08F03-03       DETAILS FOR PIPE CATTLE PASS, CONCRETE ENDWALLS AND STEPS </v>
      </c>
      <c r="L86" s="76">
        <f t="shared" si="3"/>
        <v>8</v>
      </c>
      <c r="M86" s="92" t="str">
        <f t="shared" si="17"/>
        <v>       </v>
      </c>
      <c r="N86" s="5"/>
    </row>
    <row r="87" spans="1:14" s="3" customFormat="1" ht="16.5" customHeight="1" outlineLevel="2">
      <c r="A87" s="7" t="str">
        <f t="shared" si="16"/>
        <v>PDF</v>
      </c>
      <c r="B87" s="8">
        <v>35</v>
      </c>
      <c r="C87" s="42"/>
      <c r="D87" s="9" t="s">
        <v>726</v>
      </c>
      <c r="E87" s="9" t="s">
        <v>19</v>
      </c>
      <c r="F87" s="9" t="s">
        <v>327</v>
      </c>
      <c r="G87" s="10">
        <v>44593</v>
      </c>
      <c r="H87" s="11"/>
      <c r="I87" s="11"/>
      <c r="J87" s="90" t="str">
        <f t="shared" si="1"/>
        <v>Path=N:\Bhc\Eplans\Sdd\newstandard\
08F04-08.pdf</v>
      </c>
      <c r="K87" s="64" t="str">
        <f t="shared" si="2"/>
        <v>08F04-08       JOINT TIES FOR CONCRETE PIPE  AND CONCRETE COLLAR DETAIL</v>
      </c>
      <c r="L87" s="76">
        <f t="shared" si="3"/>
        <v>8</v>
      </c>
      <c r="M87" s="92" t="str">
        <f t="shared" si="17"/>
        <v>       </v>
      </c>
      <c r="N87" s="5"/>
    </row>
    <row r="88" spans="1:14" s="3" customFormat="1" ht="16.5" customHeight="1" outlineLevel="2">
      <c r="A88" s="7" t="str">
        <f t="shared" si="16"/>
        <v>PDF</v>
      </c>
      <c r="B88" s="8">
        <v>37</v>
      </c>
      <c r="C88" s="42"/>
      <c r="D88" s="9" t="s">
        <v>292</v>
      </c>
      <c r="E88" s="9" t="s">
        <v>19</v>
      </c>
      <c r="F88" s="9" t="s">
        <v>75</v>
      </c>
      <c r="G88" s="10">
        <v>36982</v>
      </c>
      <c r="H88" s="11"/>
      <c r="I88" s="11"/>
      <c r="J88" s="90" t="str">
        <f t="shared" si="1"/>
        <v>Path=N:\Bhc\Eplans\Sdd\newstandard\
08F06-04.pdf</v>
      </c>
      <c r="K88" s="64" t="str">
        <f t="shared" si="2"/>
        <v>08F06-04       REINFORCED CONCRETE APRON ENDWALL FOR PIPE UNDERDRAIN </v>
      </c>
      <c r="L88" s="76">
        <f t="shared" si="3"/>
        <v>8</v>
      </c>
      <c r="M88" s="92" t="str">
        <f t="shared" si="17"/>
        <v>       </v>
      </c>
      <c r="N88" s="5"/>
    </row>
    <row r="89" spans="1:14" s="3" customFormat="1" ht="16.5" customHeight="1" outlineLevel="2">
      <c r="A89" s="7" t="str">
        <f t="shared" si="16"/>
        <v>PDF</v>
      </c>
      <c r="B89" s="8">
        <v>38</v>
      </c>
      <c r="C89" s="42"/>
      <c r="D89" s="9" t="s">
        <v>331</v>
      </c>
      <c r="E89" s="9" t="s">
        <v>19</v>
      </c>
      <c r="F89" s="9" t="s">
        <v>555</v>
      </c>
      <c r="G89" s="10">
        <v>41306</v>
      </c>
      <c r="H89" s="64"/>
      <c r="I89" s="11"/>
      <c r="J89" s="90" t="str">
        <f t="shared" si="1"/>
        <v>Path=N:\Bhc\Eplans\Sdd\newstandard\
08F07-05.pdf</v>
      </c>
      <c r="K89" s="64" t="str">
        <f t="shared" si="2"/>
        <v>08F07-05       STEEL APRON ENDWALLS FOR CULVERT PIPE AND PIPE ARCH SLOPED SIDE DRAINS</v>
      </c>
      <c r="L89" s="76">
        <f t="shared" si="3"/>
        <v>8</v>
      </c>
      <c r="M89" s="92" t="str">
        <f t="shared" si="17"/>
        <v>       </v>
      </c>
      <c r="N89" s="5"/>
    </row>
    <row r="90" spans="1:14" s="3" customFormat="1" ht="16.5" customHeight="1" outlineLevel="2">
      <c r="A90" s="7" t="str">
        <f t="shared" si="16"/>
        <v>PDF</v>
      </c>
      <c r="B90" s="8">
        <v>39</v>
      </c>
      <c r="C90" s="42"/>
      <c r="D90" s="9" t="s">
        <v>328</v>
      </c>
      <c r="E90" s="9" t="s">
        <v>19</v>
      </c>
      <c r="F90" s="9" t="s">
        <v>329</v>
      </c>
      <c r="G90" s="10">
        <v>41133</v>
      </c>
      <c r="H90" s="11"/>
      <c r="I90" s="11"/>
      <c r="J90" s="90" t="str">
        <f t="shared" si="1"/>
        <v>Path=N:\Bhc\Eplans\Sdd\newstandard\
08F08-02.pdf</v>
      </c>
      <c r="K90" s="64" t="str">
        <f t="shared" si="2"/>
        <v>08F08-02       STEEL APRON ENDWALLS FOR CULVERT PIPE AND PIPE ARCH SLOPED CROSS DRAINS</v>
      </c>
      <c r="L90" s="76">
        <f t="shared" si="3"/>
        <v>8</v>
      </c>
      <c r="M90" s="92" t="str">
        <f t="shared" si="17"/>
        <v>       </v>
      </c>
      <c r="N90" s="5"/>
    </row>
    <row r="91" spans="1:14" s="3" customFormat="1" ht="16.5" customHeight="1" outlineLevel="2">
      <c r="A91" s="7" t="str">
        <f>HYPERLINK(CONCATENATE(D91,".pdf"),"PDF")</f>
        <v>PDF</v>
      </c>
      <c r="B91" s="8">
        <v>42</v>
      </c>
      <c r="C91" s="42"/>
      <c r="D91" s="9" t="s">
        <v>738</v>
      </c>
      <c r="E91" s="9" t="s">
        <v>19</v>
      </c>
      <c r="F91" s="9" t="s">
        <v>76</v>
      </c>
      <c r="G91" s="10">
        <v>44774</v>
      </c>
      <c r="H91" s="11"/>
      <c r="I91" s="11"/>
      <c r="J91" s="90" t="str">
        <f t="shared" si="1"/>
        <v>Path=N:\Bhc\Eplans\Sdd\newstandard\
08F10-02.pdf</v>
      </c>
      <c r="K91" s="64" t="str">
        <f aca="true" t="shared" si="18" ref="K91:K150">CONCATENATE(D91,M91,F91)</f>
        <v>08F10-02       CONCRETE MASONRY ENDWALLS FOR CULVERT PIPE AND PIPE ARCH </v>
      </c>
      <c r="L91" s="76">
        <f aca="true" t="shared" si="19" ref="L91:L150">LEN(D91)</f>
        <v>8</v>
      </c>
      <c r="M91" s="92" t="str">
        <f>REPT(" ",15-L91)</f>
        <v>       </v>
      </c>
      <c r="N91" s="5"/>
    </row>
    <row r="92" spans="1:14" s="3" customFormat="1" ht="16.5" customHeight="1" outlineLevel="1">
      <c r="A92" s="7"/>
      <c r="B92" s="8"/>
      <c r="C92" s="44"/>
      <c r="D92" s="61" t="s">
        <v>20</v>
      </c>
      <c r="E92" s="9"/>
      <c r="F92" s="9"/>
      <c r="G92" s="10"/>
      <c r="H92" s="11"/>
      <c r="I92" s="11"/>
      <c r="J92" s="90"/>
      <c r="K92" s="64" t="str">
        <f t="shared" si="18"/>
        <v>GEOMETRIC LAYOUTS </v>
      </c>
      <c r="L92" s="76">
        <f t="shared" si="19"/>
        <v>18</v>
      </c>
      <c r="M92" s="92">
        <f>REPT(" ",18-L92)</f>
      </c>
      <c r="N92" s="5"/>
    </row>
    <row r="93" spans="1:14" s="3" customFormat="1" ht="16.5" customHeight="1" outlineLevel="2">
      <c r="A93" s="7" t="str">
        <f>HYPERLINK(CONCATENATE(D93,".pdf"),"PDF")</f>
        <v>PDF</v>
      </c>
      <c r="B93" s="8"/>
      <c r="C93" s="42"/>
      <c r="D93" s="9" t="s">
        <v>792</v>
      </c>
      <c r="E93" s="9" t="s">
        <v>21</v>
      </c>
      <c r="F93" s="9" t="s">
        <v>77</v>
      </c>
      <c r="G93" s="10">
        <v>44958</v>
      </c>
      <c r="H93" s="11"/>
      <c r="I93" s="11"/>
      <c r="J93" s="90" t="str">
        <f aca="true" t="shared" si="20" ref="J93:J153">CONCATENATE($J$11,CHAR(10),D93,".pdf")</f>
        <v>Path=N:\Bhc\Eplans\Sdd\newstandard\
09A01-14A.pdf</v>
      </c>
      <c r="K93" s="64" t="str">
        <f t="shared" si="18"/>
        <v>09A01-14A      AT-GRADE SIDE ROAD INTERSECTION, TYPES "B1", "B2", "C" AND  D AND TEE INTERSECTION BYPASS LANE</v>
      </c>
      <c r="L93" s="76">
        <f t="shared" si="19"/>
        <v>9</v>
      </c>
      <c r="M93" s="92" t="str">
        <f aca="true" t="shared" si="21" ref="M93:M114">REPT(" ",15-L93)</f>
        <v>      </v>
      </c>
      <c r="N93" s="5"/>
    </row>
    <row r="94" spans="1:14" s="3" customFormat="1" ht="16.5" customHeight="1" outlineLevel="2">
      <c r="A94" s="7" t="str">
        <f>HYPERLINK(CONCATENATE(D94,".pdf"),"PDF")</f>
        <v>PDF</v>
      </c>
      <c r="B94" s="8"/>
      <c r="C94" s="42"/>
      <c r="D94" s="9" t="s">
        <v>793</v>
      </c>
      <c r="E94" s="9" t="s">
        <v>21</v>
      </c>
      <c r="F94" s="9" t="s">
        <v>180</v>
      </c>
      <c r="G94" s="10">
        <v>44958</v>
      </c>
      <c r="H94" s="11"/>
      <c r="I94" s="11"/>
      <c r="J94" s="90" t="str">
        <f t="shared" si="20"/>
        <v>Path=N:\Bhc\Eplans\Sdd\newstandard\
09A01-14B.pdf</v>
      </c>
      <c r="K94" s="64" t="str">
        <f t="shared" si="18"/>
        <v>09A01-14B      AT-GRADE SIDE ROAD INTERSECTION, TYPE "A1" &amp; "A2" </v>
      </c>
      <c r="L94" s="76">
        <f t="shared" si="19"/>
        <v>9</v>
      </c>
      <c r="M94" s="92" t="str">
        <f t="shared" si="21"/>
        <v>      </v>
      </c>
      <c r="N94" s="5"/>
    </row>
    <row r="95" spans="1:14" s="3" customFormat="1" ht="16.5" customHeight="1" outlineLevel="1">
      <c r="A95" s="7"/>
      <c r="B95" s="8"/>
      <c r="C95" s="44"/>
      <c r="D95" s="61" t="s">
        <v>22</v>
      </c>
      <c r="E95" s="9"/>
      <c r="F95" s="9"/>
      <c r="G95" s="10"/>
      <c r="H95" s="11"/>
      <c r="I95" s="11"/>
      <c r="J95" s="90" t="str">
        <f t="shared" si="20"/>
        <v>Path=N:\Bhc\Eplans\Sdd\newstandard\
CONDUIT .pdf</v>
      </c>
      <c r="K95" s="64" t="str">
        <f t="shared" si="18"/>
        <v>CONDUIT        </v>
      </c>
      <c r="L95" s="76">
        <f t="shared" si="19"/>
        <v>8</v>
      </c>
      <c r="M95" s="92" t="str">
        <f t="shared" si="21"/>
        <v>       </v>
      </c>
      <c r="N95" s="5"/>
    </row>
    <row r="96" spans="1:14" s="3" customFormat="1" ht="16.5" customHeight="1" outlineLevel="2">
      <c r="A96" s="7" t="str">
        <f>HYPERLINK(CONCATENATE(D96,".pdf"),"PDF")</f>
        <v>PDF</v>
      </c>
      <c r="B96" s="8">
        <v>44</v>
      </c>
      <c r="C96" s="42"/>
      <c r="D96" s="9" t="s">
        <v>470</v>
      </c>
      <c r="E96" s="9" t="s">
        <v>23</v>
      </c>
      <c r="F96" s="9" t="s">
        <v>22</v>
      </c>
      <c r="G96" s="10">
        <v>42948</v>
      </c>
      <c r="H96" s="11"/>
      <c r="I96" s="11"/>
      <c r="J96" s="90" t="str">
        <f t="shared" si="20"/>
        <v>Path=N:\Bhc\Eplans\Sdd\newstandard\
09B02-10.pdf</v>
      </c>
      <c r="K96" s="64" t="str">
        <f t="shared" si="18"/>
        <v>09B02-10       CONDUIT </v>
      </c>
      <c r="L96" s="76">
        <f t="shared" si="19"/>
        <v>8</v>
      </c>
      <c r="M96" s="92" t="str">
        <f t="shared" si="21"/>
        <v>       </v>
      </c>
      <c r="N96" s="5"/>
    </row>
    <row r="97" spans="1:14" s="3" customFormat="1" ht="16.5" customHeight="1" outlineLevel="2">
      <c r="A97" s="7" t="str">
        <f>HYPERLINK(CONCATENATE(D97,".pdf"),"PDF")</f>
        <v>PDF</v>
      </c>
      <c r="B97" s="8">
        <v>47</v>
      </c>
      <c r="C97" s="42"/>
      <c r="D97" s="9" t="s">
        <v>739</v>
      </c>
      <c r="E97" s="9" t="s">
        <v>23</v>
      </c>
      <c r="F97" s="9" t="s">
        <v>78</v>
      </c>
      <c r="G97" s="10">
        <v>44774</v>
      </c>
      <c r="H97" s="11"/>
      <c r="I97" s="11"/>
      <c r="J97" s="90" t="str">
        <f t="shared" si="20"/>
        <v>Path=N:\Bhc\Eplans\Sdd\newstandard\
09B04-12.pdf</v>
      </c>
      <c r="K97" s="64" t="str">
        <f t="shared" si="18"/>
        <v>09B04-12       PULL BOX </v>
      </c>
      <c r="L97" s="76">
        <f t="shared" si="19"/>
        <v>8</v>
      </c>
      <c r="M97" s="92" t="str">
        <f>REPT(" ",15-L97)</f>
        <v>       </v>
      </c>
      <c r="N97" s="5"/>
    </row>
    <row r="98" spans="1:14" s="3" customFormat="1" ht="16.5" customHeight="1" outlineLevel="2">
      <c r="A98" s="7" t="str">
        <f>HYPERLINK(CONCATENATE(D98,".pdf"),"PDF")</f>
        <v>PDF</v>
      </c>
      <c r="B98" s="8">
        <v>47</v>
      </c>
      <c r="C98" s="42"/>
      <c r="D98" s="9" t="s">
        <v>740</v>
      </c>
      <c r="E98" s="9" t="s">
        <v>23</v>
      </c>
      <c r="F98" s="9" t="s">
        <v>480</v>
      </c>
      <c r="G98" s="10">
        <v>44774</v>
      </c>
      <c r="H98" s="11"/>
      <c r="I98" s="11"/>
      <c r="J98" s="90" t="str">
        <f t="shared" si="20"/>
        <v>Path=N:\Bhc\Eplans\Sdd\newstandard\
09B16-02.pdf</v>
      </c>
      <c r="K98" s="64" t="str">
        <f t="shared" si="18"/>
        <v>09B16-02       PULL BOX  NON-CONDUCTIVE</v>
      </c>
      <c r="L98" s="76">
        <f t="shared" si="19"/>
        <v>8</v>
      </c>
      <c r="M98" s="92" t="str">
        <f>REPT(" ",15-L98)</f>
        <v>       </v>
      </c>
      <c r="N98" s="5"/>
    </row>
    <row r="99" spans="1:14" s="3" customFormat="1" ht="16.5" customHeight="1" outlineLevel="1">
      <c r="A99" s="7"/>
      <c r="B99" s="8"/>
      <c r="C99" s="44"/>
      <c r="D99" s="61" t="s">
        <v>24</v>
      </c>
      <c r="E99" s="9"/>
      <c r="F99" s="9"/>
      <c r="G99" s="10"/>
      <c r="H99" s="11"/>
      <c r="I99" s="11"/>
      <c r="J99" s="90" t="str">
        <f t="shared" si="20"/>
        <v>Path=N:\Bhc\Eplans\Sdd\newstandard\
BASES .pdf</v>
      </c>
      <c r="K99" s="64" t="str">
        <f t="shared" si="18"/>
        <v>BASES          </v>
      </c>
      <c r="L99" s="76">
        <f t="shared" si="19"/>
        <v>6</v>
      </c>
      <c r="M99" s="92" t="str">
        <f t="shared" si="21"/>
        <v>         </v>
      </c>
      <c r="N99" s="5"/>
    </row>
    <row r="100" spans="1:14" s="3" customFormat="1" ht="16.5" customHeight="1" outlineLevel="2">
      <c r="A100" s="65" t="str">
        <f aca="true" t="shared" si="22" ref="A100:A114">HYPERLINK(CONCATENATE(D100,".pdf"),"PDF")</f>
        <v>PDF</v>
      </c>
      <c r="B100" s="8">
        <v>47</v>
      </c>
      <c r="C100" s="42"/>
      <c r="D100" s="9" t="s">
        <v>595</v>
      </c>
      <c r="E100" s="9" t="s">
        <v>25</v>
      </c>
      <c r="F100" s="9" t="s">
        <v>389</v>
      </c>
      <c r="G100" s="10">
        <v>43678</v>
      </c>
      <c r="H100" s="11"/>
      <c r="I100" s="11"/>
      <c r="J100" s="90" t="str">
        <f t="shared" si="20"/>
        <v>Path=N:\Bhc\Eplans\Sdd\newstandard\
09C02-09.pdf</v>
      </c>
      <c r="K100" s="64" t="str">
        <f t="shared" si="18"/>
        <v>09C02-09       CONCRETE BASES, TYPES 1, 2,  5, &amp; 6</v>
      </c>
      <c r="L100" s="76">
        <f t="shared" si="19"/>
        <v>8</v>
      </c>
      <c r="M100" s="92" t="str">
        <f t="shared" si="21"/>
        <v>       </v>
      </c>
      <c r="N100" s="5"/>
    </row>
    <row r="101" spans="1:14" s="3" customFormat="1" ht="16.5" customHeight="1" outlineLevel="2">
      <c r="A101" s="65" t="str">
        <f t="shared" si="22"/>
        <v>PDF</v>
      </c>
      <c r="B101" s="8">
        <v>48</v>
      </c>
      <c r="C101" s="42"/>
      <c r="D101" s="9" t="s">
        <v>390</v>
      </c>
      <c r="E101" s="9" t="s">
        <v>25</v>
      </c>
      <c r="F101" s="9" t="s">
        <v>79</v>
      </c>
      <c r="G101" s="10">
        <v>41944</v>
      </c>
      <c r="H101" s="11"/>
      <c r="I101" s="11"/>
      <c r="J101" s="90" t="str">
        <f t="shared" si="20"/>
        <v>Path=N:\Bhc\Eplans\Sdd\newstandard\
09C03-04.pdf</v>
      </c>
      <c r="K101" s="64" t="str">
        <f t="shared" si="18"/>
        <v>09C03-04       TRANSFORMER/PEDESTAL BASES </v>
      </c>
      <c r="L101" s="76">
        <f t="shared" si="19"/>
        <v>8</v>
      </c>
      <c r="M101" s="92" t="str">
        <f t="shared" si="21"/>
        <v>       </v>
      </c>
      <c r="N101" s="5"/>
    </row>
    <row r="102" spans="1:14" s="3" customFormat="1" ht="16.5" customHeight="1" outlineLevel="2">
      <c r="A102" s="7" t="str">
        <f t="shared" si="22"/>
        <v>PDF</v>
      </c>
      <c r="B102" s="8">
        <v>49</v>
      </c>
      <c r="C102" s="42"/>
      <c r="D102" s="9" t="s">
        <v>391</v>
      </c>
      <c r="E102" s="9" t="s">
        <v>25</v>
      </c>
      <c r="F102" s="9" t="s">
        <v>80</v>
      </c>
      <c r="G102" s="10">
        <v>41944</v>
      </c>
      <c r="H102" s="11"/>
      <c r="I102" s="11"/>
      <c r="J102" s="90" t="str">
        <f t="shared" si="20"/>
        <v>Path=N:\Bhc\Eplans\Sdd\newstandard\
09C04-04.pdf</v>
      </c>
      <c r="K102" s="64" t="str">
        <f t="shared" si="18"/>
        <v>09C04-04       CONCRETE BASE BOLT REPAIR </v>
      </c>
      <c r="L102" s="76">
        <f t="shared" si="19"/>
        <v>8</v>
      </c>
      <c r="M102" s="92" t="str">
        <f t="shared" si="21"/>
        <v>       </v>
      </c>
      <c r="N102" s="5"/>
    </row>
    <row r="103" spans="1:14" s="3" customFormat="1" ht="16.5" customHeight="1" outlineLevel="2">
      <c r="A103" s="7" t="str">
        <f t="shared" si="22"/>
        <v>PDF</v>
      </c>
      <c r="B103" s="8">
        <v>50</v>
      </c>
      <c r="C103" s="42"/>
      <c r="D103" s="9" t="s">
        <v>455</v>
      </c>
      <c r="E103" s="9" t="s">
        <v>25</v>
      </c>
      <c r="F103" s="9" t="s">
        <v>81</v>
      </c>
      <c r="G103" s="10">
        <v>42767</v>
      </c>
      <c r="H103" s="11"/>
      <c r="I103" s="11"/>
      <c r="J103" s="90" t="str">
        <f t="shared" si="20"/>
        <v>Path=N:\Bhc\Eplans\Sdd\newstandard\
09C05-10.pdf</v>
      </c>
      <c r="K103" s="64" t="str">
        <f t="shared" si="18"/>
        <v>09C05-10       CONCRETE CONTROL CABINET BASES </v>
      </c>
      <c r="L103" s="76">
        <f t="shared" si="19"/>
        <v>8</v>
      </c>
      <c r="M103" s="92" t="str">
        <f t="shared" si="21"/>
        <v>       </v>
      </c>
      <c r="N103" s="5"/>
    </row>
    <row r="104" spans="1:14" s="3" customFormat="1" ht="16.5" customHeight="1" outlineLevel="2">
      <c r="A104" s="7" t="str">
        <f t="shared" si="22"/>
        <v>PDF</v>
      </c>
      <c r="B104" s="8">
        <v>51</v>
      </c>
      <c r="C104" s="42"/>
      <c r="D104" s="9" t="s">
        <v>392</v>
      </c>
      <c r="E104" s="9" t="s">
        <v>25</v>
      </c>
      <c r="F104" s="9" t="s">
        <v>206</v>
      </c>
      <c r="G104" s="10">
        <v>41944</v>
      </c>
      <c r="H104" s="11"/>
      <c r="I104" s="11"/>
      <c r="J104" s="90" t="str">
        <f t="shared" si="20"/>
        <v>Path=N:\Bhc\Eplans\Sdd\newstandard\
09C06-07.pdf</v>
      </c>
      <c r="K104" s="64" t="str">
        <f t="shared" si="18"/>
        <v>09C06-07       CONCRETE CONTROL CABINET BASE, TYPE 9, SPECIAL</v>
      </c>
      <c r="L104" s="76">
        <f t="shared" si="19"/>
        <v>8</v>
      </c>
      <c r="M104" s="92" t="str">
        <f t="shared" si="21"/>
        <v>       </v>
      </c>
      <c r="N104" s="5"/>
    </row>
    <row r="105" spans="1:14" s="3" customFormat="1" ht="16.5" customHeight="1" outlineLevel="2">
      <c r="A105" s="7" t="str">
        <f t="shared" si="22"/>
        <v>PDF</v>
      </c>
      <c r="B105" s="8">
        <v>54</v>
      </c>
      <c r="C105" s="42"/>
      <c r="D105" s="9" t="s">
        <v>741</v>
      </c>
      <c r="E105" s="9" t="s">
        <v>25</v>
      </c>
      <c r="F105" s="9" t="s">
        <v>82</v>
      </c>
      <c r="G105" s="10">
        <v>44774</v>
      </c>
      <c r="H105" s="11"/>
      <c r="I105" s="11"/>
      <c r="J105" s="90" t="str">
        <f t="shared" si="20"/>
        <v>Path=N:\Bhc\Eplans\Sdd\newstandard\
09C08-06.pdf</v>
      </c>
      <c r="K105" s="64" t="str">
        <f t="shared" si="18"/>
        <v>09C08-06       CONCRETE BASE, TYPE 7 </v>
      </c>
      <c r="L105" s="76">
        <f t="shared" si="19"/>
        <v>8</v>
      </c>
      <c r="M105" s="92" t="str">
        <f t="shared" si="21"/>
        <v>       </v>
      </c>
      <c r="N105" s="5"/>
    </row>
    <row r="106" spans="1:14" s="3" customFormat="1" ht="16.5" customHeight="1" outlineLevel="2">
      <c r="A106" s="7" t="str">
        <f t="shared" si="22"/>
        <v>PDF</v>
      </c>
      <c r="B106" s="8">
        <v>55</v>
      </c>
      <c r="C106" s="42"/>
      <c r="D106" s="9" t="s">
        <v>742</v>
      </c>
      <c r="E106" s="9" t="s">
        <v>25</v>
      </c>
      <c r="F106" s="9" t="s">
        <v>83</v>
      </c>
      <c r="G106" s="10">
        <v>44774</v>
      </c>
      <c r="H106" s="11"/>
      <c r="I106" s="11"/>
      <c r="J106" s="90" t="str">
        <f t="shared" si="20"/>
        <v>Path=N:\Bhc\Eplans\Sdd\newstandard\
09C09-06.pdf</v>
      </c>
      <c r="K106" s="64" t="str">
        <f t="shared" si="18"/>
        <v>09C09-06       CONCRETE BASE, TYPE 8 </v>
      </c>
      <c r="L106" s="76">
        <f t="shared" si="19"/>
        <v>8</v>
      </c>
      <c r="M106" s="92" t="str">
        <f>REPT(" ",15-L106)</f>
        <v>       </v>
      </c>
      <c r="N106" s="5"/>
    </row>
    <row r="107" spans="1:14" s="3" customFormat="1" ht="16.5" customHeight="1" outlineLevel="2">
      <c r="A107" s="7" t="str">
        <f t="shared" si="22"/>
        <v>PDF</v>
      </c>
      <c r="B107" s="8">
        <v>55</v>
      </c>
      <c r="C107" s="42"/>
      <c r="D107" s="9" t="s">
        <v>393</v>
      </c>
      <c r="E107" s="9" t="s">
        <v>25</v>
      </c>
      <c r="F107" s="9" t="s">
        <v>84</v>
      </c>
      <c r="G107" s="10">
        <v>39295</v>
      </c>
      <c r="H107" s="11"/>
      <c r="I107" s="11"/>
      <c r="J107" s="90" t="str">
        <f t="shared" si="20"/>
        <v>Path=N:\Bhc\Eplans\Sdd\newstandard\
09C10-03.pdf</v>
      </c>
      <c r="K107" s="64" t="str">
        <f t="shared" si="18"/>
        <v>09C10-03       TRANSFORMER BASE FOR 15" BOLT CIRCLE </v>
      </c>
      <c r="L107" s="76">
        <f t="shared" si="19"/>
        <v>8</v>
      </c>
      <c r="M107" s="92" t="str">
        <f t="shared" si="21"/>
        <v>       </v>
      </c>
      <c r="N107" s="5"/>
    </row>
    <row r="108" spans="1:14" s="3" customFormat="1" ht="16.5" customHeight="1" outlineLevel="2">
      <c r="A108" s="7" t="str">
        <f t="shared" si="22"/>
        <v>PDF</v>
      </c>
      <c r="B108" s="8">
        <v>55</v>
      </c>
      <c r="C108" s="42"/>
      <c r="D108" s="9" t="s">
        <v>481</v>
      </c>
      <c r="E108" s="9" t="s">
        <v>25</v>
      </c>
      <c r="F108" s="9" t="s">
        <v>216</v>
      </c>
      <c r="G108" s="10">
        <v>43040</v>
      </c>
      <c r="H108" s="11"/>
      <c r="I108" s="11"/>
      <c r="J108" s="90" t="str">
        <f t="shared" si="20"/>
        <v>Path=N:\Bhc\Eplans\Sdd\newstandard\
09C11-10.pdf</v>
      </c>
      <c r="K108" s="64" t="str">
        <f t="shared" si="18"/>
        <v>09C11-10       CONCRETE BASE TYPE 10</v>
      </c>
      <c r="L108" s="76">
        <f t="shared" si="19"/>
        <v>8</v>
      </c>
      <c r="M108" s="92" t="str">
        <f t="shared" si="21"/>
        <v>       </v>
      </c>
      <c r="N108" s="5"/>
    </row>
    <row r="109" spans="1:14" s="3" customFormat="1" ht="16.5" customHeight="1" outlineLevel="2">
      <c r="A109" s="7" t="str">
        <f t="shared" si="22"/>
        <v>PDF</v>
      </c>
      <c r="B109" s="8">
        <v>55</v>
      </c>
      <c r="C109" s="42"/>
      <c r="D109" s="9" t="s">
        <v>482</v>
      </c>
      <c r="E109" s="9" t="s">
        <v>25</v>
      </c>
      <c r="F109" s="9" t="s">
        <v>217</v>
      </c>
      <c r="G109" s="10">
        <v>43040</v>
      </c>
      <c r="H109" s="11"/>
      <c r="I109" s="11"/>
      <c r="J109" s="90" t="str">
        <f t="shared" si="20"/>
        <v>Path=N:\Bhc\Eplans\Sdd\newstandard\
09C12-09A.pdf</v>
      </c>
      <c r="K109" s="64" t="str">
        <f t="shared" si="18"/>
        <v>09C12-09A      CONCRETE BASE TYPE 13</v>
      </c>
      <c r="L109" s="76">
        <f t="shared" si="19"/>
        <v>9</v>
      </c>
      <c r="M109" s="92" t="str">
        <f t="shared" si="21"/>
        <v>      </v>
      </c>
      <c r="N109" s="5"/>
    </row>
    <row r="110" spans="1:14" s="3" customFormat="1" ht="16.5" customHeight="1" outlineLevel="2">
      <c r="A110" s="7" t="str">
        <f t="shared" si="22"/>
        <v>PDF</v>
      </c>
      <c r="B110" s="8">
        <v>55</v>
      </c>
      <c r="C110" s="42"/>
      <c r="D110" s="9" t="s">
        <v>483</v>
      </c>
      <c r="E110" s="9" t="s">
        <v>25</v>
      </c>
      <c r="F110" s="9" t="s">
        <v>217</v>
      </c>
      <c r="G110" s="10">
        <v>43040</v>
      </c>
      <c r="H110" s="11"/>
      <c r="I110" s="11"/>
      <c r="J110" s="90" t="str">
        <f t="shared" si="20"/>
        <v>Path=N:\Bhc\Eplans\Sdd\newstandard\
09C12-09B.pdf</v>
      </c>
      <c r="K110" s="64" t="str">
        <f t="shared" si="18"/>
        <v>09C12-09B      CONCRETE BASE TYPE 13</v>
      </c>
      <c r="L110" s="76">
        <f t="shared" si="19"/>
        <v>9</v>
      </c>
      <c r="M110" s="92" t="str">
        <f t="shared" si="21"/>
        <v>      </v>
      </c>
      <c r="N110" s="5"/>
    </row>
    <row r="111" spans="1:14" s="3" customFormat="1" ht="16.5" customHeight="1" outlineLevel="2">
      <c r="A111" s="7" t="str">
        <f t="shared" si="22"/>
        <v>PDF</v>
      </c>
      <c r="B111" s="8"/>
      <c r="C111" s="42"/>
      <c r="D111" s="9" t="s">
        <v>821</v>
      </c>
      <c r="E111" s="9"/>
      <c r="F111" s="9" t="s">
        <v>224</v>
      </c>
      <c r="G111" s="10">
        <v>45047</v>
      </c>
      <c r="H111" s="11"/>
      <c r="I111" s="11"/>
      <c r="J111" s="90" t="str">
        <f t="shared" si="20"/>
        <v>Path=N:\Bhc\Eplans\Sdd\newstandard\
09C13-03.pdf</v>
      </c>
      <c r="K111" s="64" t="str">
        <f t="shared" si="18"/>
        <v>09C13-03       CONCRETE BASE TYPE 10 &amp; TYPE 13 EXTENSION</v>
      </c>
      <c r="L111" s="76">
        <f t="shared" si="19"/>
        <v>8</v>
      </c>
      <c r="M111" s="92" t="str">
        <f t="shared" si="21"/>
        <v>       </v>
      </c>
      <c r="N111" s="5"/>
    </row>
    <row r="112" spans="1:14" s="3" customFormat="1" ht="16.5" customHeight="1" outlineLevel="2">
      <c r="A112" s="7" t="str">
        <f t="shared" si="22"/>
        <v>PDF</v>
      </c>
      <c r="B112" s="8">
        <v>55</v>
      </c>
      <c r="C112" s="42"/>
      <c r="D112" s="9" t="s">
        <v>556</v>
      </c>
      <c r="E112" s="9" t="s">
        <v>25</v>
      </c>
      <c r="F112" s="9" t="s">
        <v>362</v>
      </c>
      <c r="G112" s="10">
        <v>43497</v>
      </c>
      <c r="H112" s="11"/>
      <c r="I112" s="11"/>
      <c r="J112" s="90" t="str">
        <f t="shared" si="20"/>
        <v>Path=N:\Bhc\Eplans\Sdd\newstandard\
09C14-03.pdf</v>
      </c>
      <c r="K112" s="64" t="str">
        <f t="shared" si="18"/>
        <v>09C14-03       CONCRETE CONTROL CABINET BASE, TYPE L</v>
      </c>
      <c r="L112" s="76">
        <f t="shared" si="19"/>
        <v>8</v>
      </c>
      <c r="M112" s="92" t="str">
        <f>REPT(" ",15-L112)</f>
        <v>       </v>
      </c>
      <c r="N112" s="5"/>
    </row>
    <row r="113" spans="1:14" s="3" customFormat="1" ht="16.5" customHeight="1" outlineLevel="2">
      <c r="A113" s="7" t="str">
        <f t="shared" si="22"/>
        <v>PDF</v>
      </c>
      <c r="B113" s="8">
        <v>55</v>
      </c>
      <c r="C113" s="42"/>
      <c r="D113" s="9" t="s">
        <v>664</v>
      </c>
      <c r="E113" s="9" t="s">
        <v>25</v>
      </c>
      <c r="F113" s="9" t="s">
        <v>665</v>
      </c>
      <c r="G113" s="10">
        <v>44136</v>
      </c>
      <c r="H113" s="11"/>
      <c r="I113" s="11"/>
      <c r="J113" s="90" t="str">
        <f t="shared" si="20"/>
        <v>Path=N:\Bhc\Eplans\Sdd\newstandard\
09C15-01.pdf</v>
      </c>
      <c r="K113" s="64" t="str">
        <f t="shared" si="18"/>
        <v>09C15-01       CONCRETE BASE TYPE 10 SPECIAL</v>
      </c>
      <c r="L113" s="76">
        <f t="shared" si="19"/>
        <v>8</v>
      </c>
      <c r="M113" s="92" t="str">
        <f t="shared" si="21"/>
        <v>       </v>
      </c>
      <c r="N113" s="5"/>
    </row>
    <row r="114" spans="1:14" s="3" customFormat="1" ht="16.5" customHeight="1" outlineLevel="2">
      <c r="A114" s="7" t="str">
        <f t="shared" si="22"/>
        <v>PDF</v>
      </c>
      <c r="B114" s="8"/>
      <c r="C114" s="42"/>
      <c r="D114" s="9" t="s">
        <v>822</v>
      </c>
      <c r="E114" s="9"/>
      <c r="F114" s="9" t="s">
        <v>823</v>
      </c>
      <c r="G114" s="10">
        <v>45047</v>
      </c>
      <c r="H114" s="11"/>
      <c r="I114" s="11"/>
      <c r="J114" s="90" t="str">
        <f t="shared" si="20"/>
        <v>Path=N:\Bhc\Eplans\Sdd\newstandard\
09C16-01.pdf</v>
      </c>
      <c r="K114" s="64" t="str">
        <f t="shared" si="18"/>
        <v>09C16-01       CONCRETE BASE TYPE 10 SPECIAL EXTENSION</v>
      </c>
      <c r="L114" s="76">
        <f t="shared" si="19"/>
        <v>8</v>
      </c>
      <c r="M114" s="92" t="str">
        <f t="shared" si="21"/>
        <v>       </v>
      </c>
      <c r="N114" s="5"/>
    </row>
    <row r="115" spans="1:14" s="3" customFormat="1" ht="16.5" customHeight="1" outlineLevel="1">
      <c r="A115" s="7"/>
      <c r="B115" s="8"/>
      <c r="C115" s="44"/>
      <c r="D115" s="61" t="s">
        <v>26</v>
      </c>
      <c r="E115" s="9"/>
      <c r="F115" s="9"/>
      <c r="G115" s="10"/>
      <c r="H115" s="11"/>
      <c r="I115" s="11"/>
      <c r="J115" s="90"/>
      <c r="K115" s="64" t="str">
        <f t="shared" si="18"/>
        <v>CONTROL CABINETS </v>
      </c>
      <c r="L115" s="76">
        <f t="shared" si="19"/>
        <v>17</v>
      </c>
      <c r="M115" s="92">
        <f>REPT(" ",17-L115)</f>
      </c>
      <c r="N115" s="5"/>
    </row>
    <row r="116" spans="1:14" s="3" customFormat="1" ht="16.5" customHeight="1" outlineLevel="2">
      <c r="A116" s="7" t="str">
        <f>HYPERLINK(CONCATENATE(D116,".pdf"),"PDF")</f>
        <v>PDF</v>
      </c>
      <c r="B116" s="8">
        <v>56</v>
      </c>
      <c r="C116" s="42"/>
      <c r="D116" s="9" t="s">
        <v>394</v>
      </c>
      <c r="E116" s="9" t="s">
        <v>27</v>
      </c>
      <c r="F116" s="9" t="s">
        <v>85</v>
      </c>
      <c r="G116" s="10">
        <v>41944</v>
      </c>
      <c r="H116" s="11"/>
      <c r="I116" s="11"/>
      <c r="J116" s="90" t="str">
        <f t="shared" si="20"/>
        <v>Path=N:\Bhc\Eplans\Sdd\newstandard\
09D01-05.pdf</v>
      </c>
      <c r="K116" s="64" t="str">
        <f t="shared" si="18"/>
        <v>09D01-05       CABINET SERVICE INSTALLATION (METER BREAKER PEDESTAL) </v>
      </c>
      <c r="L116" s="76">
        <f t="shared" si="19"/>
        <v>8</v>
      </c>
      <c r="M116" s="92" t="str">
        <f>REPT(" ",15-L116)</f>
        <v>       </v>
      </c>
      <c r="N116" s="5"/>
    </row>
    <row r="117" spans="1:14" s="3" customFormat="1" ht="16.5" customHeight="1" outlineLevel="2">
      <c r="A117" s="7" t="str">
        <f>HYPERLINK(CONCATENATE(D117,".pdf"),"PDF")</f>
        <v>PDF</v>
      </c>
      <c r="B117" s="8">
        <v>57</v>
      </c>
      <c r="C117" s="42"/>
      <c r="D117" s="9" t="s">
        <v>395</v>
      </c>
      <c r="E117" s="9" t="s">
        <v>27</v>
      </c>
      <c r="F117" s="9" t="s">
        <v>396</v>
      </c>
      <c r="G117" s="10">
        <v>41944</v>
      </c>
      <c r="H117" s="11"/>
      <c r="I117" s="11"/>
      <c r="J117" s="90" t="str">
        <f t="shared" si="20"/>
        <v>Path=N:\Bhc\Eplans\Sdd\newstandard\
09D02-03.pdf</v>
      </c>
      <c r="K117" s="64" t="str">
        <f t="shared" si="18"/>
        <v>09D02-03       SIGNAL CONTROL CABINET </v>
      </c>
      <c r="L117" s="76">
        <f t="shared" si="19"/>
        <v>8</v>
      </c>
      <c r="M117" s="92" t="str">
        <f>REPT(" ",15-L117)</f>
        <v>       </v>
      </c>
      <c r="N117" s="5"/>
    </row>
    <row r="118" spans="1:14" s="3" customFormat="1" ht="16.5" customHeight="1" outlineLevel="2">
      <c r="A118" s="7" t="str">
        <f>HYPERLINK(CONCATENATE(D118,".pdf"),"PDF")</f>
        <v>PDF</v>
      </c>
      <c r="B118" s="8">
        <v>58</v>
      </c>
      <c r="C118" s="42"/>
      <c r="D118" s="9" t="s">
        <v>557</v>
      </c>
      <c r="E118" s="9" t="s">
        <v>27</v>
      </c>
      <c r="F118" s="9" t="s">
        <v>86</v>
      </c>
      <c r="G118" s="10">
        <v>43497</v>
      </c>
      <c r="H118" s="11"/>
      <c r="I118" s="11"/>
      <c r="J118" s="90" t="str">
        <f t="shared" si="20"/>
        <v>Path=N:\Bhc\Eplans\Sdd\newstandard\
09D03-03.pdf</v>
      </c>
      <c r="K118" s="64" t="str">
        <f t="shared" si="18"/>
        <v>09D03-03       POST MOUNTED CONTROLLER SERVICE INSTALLATION </v>
      </c>
      <c r="L118" s="76">
        <f t="shared" si="19"/>
        <v>8</v>
      </c>
      <c r="M118" s="92" t="str">
        <f>REPT(" ",15-L118)</f>
        <v>       </v>
      </c>
      <c r="N118" s="5"/>
    </row>
    <row r="119" spans="1:14" s="3" customFormat="1" ht="16.5" customHeight="1" outlineLevel="2">
      <c r="A119" s="7" t="str">
        <f>HYPERLINK(CONCATENATE(D119,".pdf"),"PDF")</f>
        <v>PDF</v>
      </c>
      <c r="B119" s="8">
        <v>58</v>
      </c>
      <c r="C119" s="42"/>
      <c r="D119" s="9" t="s">
        <v>559</v>
      </c>
      <c r="E119" s="9" t="s">
        <v>27</v>
      </c>
      <c r="F119" s="9" t="s">
        <v>439</v>
      </c>
      <c r="G119" s="10">
        <v>43497</v>
      </c>
      <c r="H119" s="11"/>
      <c r="I119" s="11"/>
      <c r="J119" s="90" t="str">
        <f t="shared" si="20"/>
        <v>Path=N:\Bhc\Eplans\Sdd\newstandard\
09D04-03.pdf</v>
      </c>
      <c r="K119" s="64" t="str">
        <f t="shared" si="18"/>
        <v>09D04-03       LIGHTING CONTROL CABINET 120/240 VOLT</v>
      </c>
      <c r="L119" s="76">
        <f t="shared" si="19"/>
        <v>8</v>
      </c>
      <c r="M119" s="92" t="str">
        <f>REPT(" ",15-L119)</f>
        <v>       </v>
      </c>
      <c r="N119" s="5"/>
    </row>
    <row r="120" spans="1:14" s="3" customFormat="1" ht="16.5" customHeight="1" outlineLevel="2">
      <c r="A120" s="7" t="str">
        <f>HYPERLINK(CONCATENATE(D120,".pdf"),"PDF")</f>
        <v>PDF</v>
      </c>
      <c r="B120" s="8">
        <v>58</v>
      </c>
      <c r="C120" s="42"/>
      <c r="D120" s="9" t="s">
        <v>558</v>
      </c>
      <c r="E120" s="9" t="s">
        <v>27</v>
      </c>
      <c r="F120" s="9" t="s">
        <v>440</v>
      </c>
      <c r="G120" s="10">
        <v>43497</v>
      </c>
      <c r="H120" s="11"/>
      <c r="I120" s="11"/>
      <c r="J120" s="90" t="str">
        <f t="shared" si="20"/>
        <v>Path=N:\Bhc\Eplans\Sdd\newstandard\
09D05-02.pdf</v>
      </c>
      <c r="K120" s="64" t="str">
        <f t="shared" si="18"/>
        <v>09D05-02       L30 LIGHTING CONTROL CABINET 240/480 VOLT</v>
      </c>
      <c r="L120" s="76">
        <f t="shared" si="19"/>
        <v>8</v>
      </c>
      <c r="M120" s="92" t="str">
        <f>REPT(" ",15-L120)</f>
        <v>       </v>
      </c>
      <c r="N120" s="5"/>
    </row>
    <row r="121" spans="1:14" s="3" customFormat="1" ht="16.5" customHeight="1" outlineLevel="1">
      <c r="A121" s="7"/>
      <c r="B121" s="8"/>
      <c r="C121" s="44"/>
      <c r="D121" s="61" t="s">
        <v>28</v>
      </c>
      <c r="E121" s="9"/>
      <c r="F121" s="9"/>
      <c r="G121" s="10"/>
      <c r="H121" s="11"/>
      <c r="I121" s="11"/>
      <c r="J121" s="90"/>
      <c r="K121" s="64" t="str">
        <f t="shared" si="18"/>
        <v>POLE MOUNTINGS FOR TRAFFIC SIGNALS &amp; LIGHTING UNITS </v>
      </c>
      <c r="L121" s="76">
        <f t="shared" si="19"/>
        <v>52</v>
      </c>
      <c r="M121" s="92">
        <f>REPT(" ",52-L121)</f>
      </c>
      <c r="N121" s="5"/>
    </row>
    <row r="122" spans="1:14" s="3" customFormat="1" ht="16.5" customHeight="1" outlineLevel="2">
      <c r="A122" s="7" t="str">
        <f aca="true" t="shared" si="23" ref="A122:A150">HYPERLINK(CONCATENATE(D122,".pdf"),"PDF")</f>
        <v>PDF</v>
      </c>
      <c r="B122" s="8">
        <v>59</v>
      </c>
      <c r="C122" s="42"/>
      <c r="D122" s="9" t="s">
        <v>560</v>
      </c>
      <c r="E122" s="9" t="s">
        <v>29</v>
      </c>
      <c r="F122" s="9" t="s">
        <v>87</v>
      </c>
      <c r="G122" s="10">
        <v>43497</v>
      </c>
      <c r="H122" s="11"/>
      <c r="I122" s="11"/>
      <c r="J122" s="90" t="str">
        <f t="shared" si="20"/>
        <v>Path=N:\Bhc\Eplans\Sdd\newstandard\
09E01-15A.pdf</v>
      </c>
      <c r="K122" s="64" t="str">
        <f t="shared" si="18"/>
        <v>09E01-15A      POLE MOUNTINGS FOR TRAFFIC SIGNALS TYPE 2 </v>
      </c>
      <c r="L122" s="76">
        <f t="shared" si="19"/>
        <v>9</v>
      </c>
      <c r="M122" s="92" t="str">
        <f aca="true" t="shared" si="24" ref="M122:M149">REPT(" ",15-L122)</f>
        <v>      </v>
      </c>
      <c r="N122" s="5"/>
    </row>
    <row r="123" spans="1:14" s="3" customFormat="1" ht="16.5" customHeight="1" outlineLevel="2">
      <c r="A123" s="7" t="str">
        <f t="shared" si="23"/>
        <v>PDF</v>
      </c>
      <c r="B123" s="8">
        <v>60</v>
      </c>
      <c r="C123" s="42"/>
      <c r="D123" s="9" t="s">
        <v>561</v>
      </c>
      <c r="E123" s="9" t="s">
        <v>29</v>
      </c>
      <c r="F123" s="9" t="s">
        <v>88</v>
      </c>
      <c r="G123" s="10">
        <v>43497</v>
      </c>
      <c r="H123" s="11"/>
      <c r="I123" s="11"/>
      <c r="J123" s="90" t="str">
        <f t="shared" si="20"/>
        <v>Path=N:\Bhc\Eplans\Sdd\newstandard\
09E01-15B.pdf</v>
      </c>
      <c r="K123" s="64" t="str">
        <f t="shared" si="18"/>
        <v>09E01-15B      POLE MOUNTINGS FOR TRAFFIC SIGNALS AND LIGHTING UNITS, TYPE 3 (HEAVY DUTY)</v>
      </c>
      <c r="L123" s="76">
        <f t="shared" si="19"/>
        <v>9</v>
      </c>
      <c r="M123" s="92" t="str">
        <f t="shared" si="24"/>
        <v>      </v>
      </c>
      <c r="N123" s="5"/>
    </row>
    <row r="124" spans="1:14" s="3" customFormat="1" ht="15.75" customHeight="1" outlineLevel="2">
      <c r="A124" s="7" t="str">
        <f t="shared" si="23"/>
        <v>PDF</v>
      </c>
      <c r="B124" s="8">
        <v>61</v>
      </c>
      <c r="C124" s="42"/>
      <c r="D124" s="9" t="s">
        <v>562</v>
      </c>
      <c r="E124" s="9" t="s">
        <v>29</v>
      </c>
      <c r="F124" s="9" t="s">
        <v>89</v>
      </c>
      <c r="G124" s="10">
        <v>43497</v>
      </c>
      <c r="H124" s="11"/>
      <c r="I124" s="11"/>
      <c r="J124" s="90" t="str">
        <f t="shared" si="20"/>
        <v>Path=N:\Bhc\Eplans\Sdd\newstandard\
09E01-15C.pdf</v>
      </c>
      <c r="K124" s="64" t="str">
        <f t="shared" si="18"/>
        <v>09E01-15C      POLE MOUNTINGS FOR TRAFFIC SIGNALS AND LIGHTING UNITS, TYPE 4 </v>
      </c>
      <c r="L124" s="76">
        <f t="shared" si="19"/>
        <v>9</v>
      </c>
      <c r="M124" s="92" t="str">
        <f t="shared" si="24"/>
        <v>      </v>
      </c>
      <c r="N124" s="5"/>
    </row>
    <row r="125" spans="1:14" s="3" customFormat="1" ht="15.75" customHeight="1" outlineLevel="2">
      <c r="A125" s="7" t="str">
        <f t="shared" si="23"/>
        <v>PDF</v>
      </c>
      <c r="B125" s="8">
        <v>62</v>
      </c>
      <c r="C125" s="42"/>
      <c r="D125" s="9" t="s">
        <v>563</v>
      </c>
      <c r="E125" s="9" t="s">
        <v>29</v>
      </c>
      <c r="F125" s="9" t="s">
        <v>90</v>
      </c>
      <c r="G125" s="10">
        <v>43497</v>
      </c>
      <c r="H125" s="11"/>
      <c r="I125" s="11"/>
      <c r="J125" s="90" t="str">
        <f t="shared" si="20"/>
        <v>Path=N:\Bhc\Eplans\Sdd\newstandard\
09E01-15D.pdf</v>
      </c>
      <c r="K125" s="64" t="str">
        <f t="shared" si="18"/>
        <v>09E01-15D      POLE MOUNTINGS FOR LIGHTING UNITS, TYPE 5 (30 FEET) </v>
      </c>
      <c r="L125" s="76">
        <f t="shared" si="19"/>
        <v>9</v>
      </c>
      <c r="M125" s="92" t="str">
        <f t="shared" si="24"/>
        <v>      </v>
      </c>
      <c r="N125" s="5"/>
    </row>
    <row r="126" spans="1:14" s="3" customFormat="1" ht="16.5" customHeight="1" outlineLevel="2">
      <c r="A126" s="7" t="str">
        <f t="shared" si="23"/>
        <v>PDF</v>
      </c>
      <c r="B126" s="8">
        <v>63</v>
      </c>
      <c r="C126" s="42"/>
      <c r="D126" s="9" t="s">
        <v>564</v>
      </c>
      <c r="E126" s="9" t="s">
        <v>29</v>
      </c>
      <c r="F126" s="9" t="s">
        <v>91</v>
      </c>
      <c r="G126" s="10">
        <v>43497</v>
      </c>
      <c r="H126" s="11"/>
      <c r="I126" s="11"/>
      <c r="J126" s="90" t="str">
        <f t="shared" si="20"/>
        <v>Path=N:\Bhc\Eplans\Sdd\newstandard\
09E01-15E.pdf</v>
      </c>
      <c r="K126" s="64" t="str">
        <f t="shared" si="18"/>
        <v>09E01-15E      POLE MOUNTINGS FOR LIGHTING UNITS, TYPE 6 (35 FEET) </v>
      </c>
      <c r="L126" s="76">
        <f t="shared" si="19"/>
        <v>9</v>
      </c>
      <c r="M126" s="92" t="str">
        <f t="shared" si="24"/>
        <v>      </v>
      </c>
      <c r="N126" s="5"/>
    </row>
    <row r="127" spans="1:14" s="3" customFormat="1" ht="16.5" customHeight="1" outlineLevel="2">
      <c r="A127" s="7" t="str">
        <f t="shared" si="23"/>
        <v>PDF</v>
      </c>
      <c r="B127" s="8">
        <v>64</v>
      </c>
      <c r="C127" s="42"/>
      <c r="D127" s="9" t="s">
        <v>565</v>
      </c>
      <c r="E127" s="9" t="s">
        <v>29</v>
      </c>
      <c r="F127" s="9" t="s">
        <v>231</v>
      </c>
      <c r="G127" s="10">
        <v>43497</v>
      </c>
      <c r="H127" s="11"/>
      <c r="I127" s="11"/>
      <c r="J127" s="90" t="str">
        <f t="shared" si="20"/>
        <v>Path=N:\Bhc\Eplans\Sdd\newstandard\
09E01-15F.pdf</v>
      </c>
      <c r="K127" s="64" t="str">
        <f t="shared" si="18"/>
        <v>09E01-15F      POLE MOUNTINGS FOR LIGHTING UNITS, TYPE 17 (40 FEET) </v>
      </c>
      <c r="L127" s="76">
        <f t="shared" si="19"/>
        <v>9</v>
      </c>
      <c r="M127" s="92" t="str">
        <f t="shared" si="24"/>
        <v>      </v>
      </c>
      <c r="N127" s="5"/>
    </row>
    <row r="128" spans="1:14" s="3" customFormat="1" ht="16.5" customHeight="1" outlineLevel="2">
      <c r="A128" s="7" t="str">
        <f t="shared" si="23"/>
        <v>PDF</v>
      </c>
      <c r="B128" s="8">
        <v>65</v>
      </c>
      <c r="C128" s="42"/>
      <c r="D128" s="9" t="s">
        <v>566</v>
      </c>
      <c r="E128" s="9" t="s">
        <v>29</v>
      </c>
      <c r="F128" s="9" t="s">
        <v>92</v>
      </c>
      <c r="G128" s="10">
        <v>43497</v>
      </c>
      <c r="H128" s="11"/>
      <c r="I128" s="11"/>
      <c r="J128" s="90" t="str">
        <f t="shared" si="20"/>
        <v>Path=N:\Bhc\Eplans\Sdd\newstandard\
09E01-15G.pdf</v>
      </c>
      <c r="K128" s="64" t="str">
        <f t="shared" si="18"/>
        <v>09E01-15G      HARDWARE DETAILS FOR POLE MOUNTINGS </v>
      </c>
      <c r="L128" s="76">
        <f t="shared" si="19"/>
        <v>9</v>
      </c>
      <c r="M128" s="92" t="str">
        <f t="shared" si="24"/>
        <v>      </v>
      </c>
      <c r="N128" s="5"/>
    </row>
    <row r="129" spans="1:14" s="3" customFormat="1" ht="16.5" customHeight="1" outlineLevel="2">
      <c r="A129" s="7" t="str">
        <f t="shared" si="23"/>
        <v>PDF</v>
      </c>
      <c r="B129" s="8">
        <v>66</v>
      </c>
      <c r="C129" s="42"/>
      <c r="D129" s="63" t="s">
        <v>567</v>
      </c>
      <c r="E129" s="9" t="s">
        <v>29</v>
      </c>
      <c r="F129" s="9" t="s">
        <v>93</v>
      </c>
      <c r="G129" s="10">
        <v>43497</v>
      </c>
      <c r="H129" s="11"/>
      <c r="I129" s="11"/>
      <c r="J129" s="90" t="str">
        <f t="shared" si="20"/>
        <v>Path=N:\Bhc\Eplans\Sdd\newstandard\
09E02-05.pdf</v>
      </c>
      <c r="K129" s="64" t="str">
        <f t="shared" si="18"/>
        <v>09E02-05       FREEWAY LIGHTING UNIT POLE WIRING </v>
      </c>
      <c r="L129" s="76">
        <f t="shared" si="19"/>
        <v>8</v>
      </c>
      <c r="M129" s="92" t="str">
        <f t="shared" si="24"/>
        <v>       </v>
      </c>
      <c r="N129" s="5"/>
    </row>
    <row r="130" spans="1:14" s="3" customFormat="1" ht="16.5" customHeight="1" outlineLevel="2">
      <c r="A130" s="7" t="str">
        <f t="shared" si="23"/>
        <v>PDF</v>
      </c>
      <c r="B130" s="8">
        <v>67</v>
      </c>
      <c r="C130" s="42"/>
      <c r="D130" s="63" t="s">
        <v>568</v>
      </c>
      <c r="E130" s="9" t="s">
        <v>29</v>
      </c>
      <c r="F130" s="9" t="s">
        <v>94</v>
      </c>
      <c r="G130" s="10">
        <v>43497</v>
      </c>
      <c r="H130" s="11"/>
      <c r="I130" s="11"/>
      <c r="J130" s="90" t="str">
        <f t="shared" si="20"/>
        <v>Path=N:\Bhc\Eplans\Sdd\newstandard\
09E03-06.pdf</v>
      </c>
      <c r="K130" s="64" t="str">
        <f t="shared" si="18"/>
        <v>09E03-06       NON-FREEWAY LIGHTING UNIT POLE WIRING </v>
      </c>
      <c r="L130" s="76">
        <f t="shared" si="19"/>
        <v>8</v>
      </c>
      <c r="M130" s="92" t="str">
        <f t="shared" si="24"/>
        <v>       </v>
      </c>
      <c r="N130" s="5"/>
    </row>
    <row r="131" spans="1:14" s="3" customFormat="1" ht="16.5" customHeight="1" outlineLevel="2">
      <c r="A131" s="7" t="str">
        <f t="shared" si="23"/>
        <v>PDF</v>
      </c>
      <c r="B131" s="8">
        <v>68</v>
      </c>
      <c r="C131" s="42"/>
      <c r="D131" s="63" t="s">
        <v>397</v>
      </c>
      <c r="E131" s="9" t="s">
        <v>29</v>
      </c>
      <c r="F131" s="9" t="s">
        <v>95</v>
      </c>
      <c r="G131" s="10">
        <v>41944</v>
      </c>
      <c r="H131" s="11"/>
      <c r="I131" s="11"/>
      <c r="J131" s="90" t="str">
        <f t="shared" si="20"/>
        <v>Path=N:\Bhc\Eplans\Sdd\newstandard\
09E04-06.pdf</v>
      </c>
      <c r="K131" s="64" t="str">
        <f t="shared" si="18"/>
        <v>09E04-06       WALKWAY LIGHTING UNIT AND CONCRETE BASE, TYPE 11 </v>
      </c>
      <c r="L131" s="76">
        <f t="shared" si="19"/>
        <v>8</v>
      </c>
      <c r="M131" s="92" t="str">
        <f t="shared" si="24"/>
        <v>       </v>
      </c>
      <c r="N131" s="5"/>
    </row>
    <row r="132" spans="1:14" s="3" customFormat="1" ht="16.5" customHeight="1" outlineLevel="2">
      <c r="A132" s="7" t="str">
        <f t="shared" si="23"/>
        <v>PDF</v>
      </c>
      <c r="B132" s="8">
        <v>69</v>
      </c>
      <c r="C132" s="42"/>
      <c r="D132" s="63" t="s">
        <v>346</v>
      </c>
      <c r="E132" s="9" t="s">
        <v>29</v>
      </c>
      <c r="F132" s="9" t="s">
        <v>96</v>
      </c>
      <c r="G132" s="10">
        <v>41487</v>
      </c>
      <c r="H132" s="11"/>
      <c r="I132" s="11"/>
      <c r="J132" s="90" t="str">
        <f t="shared" si="20"/>
        <v>Path=N:\Bhc\Eplans\Sdd\newstandard\
09E05-06.pdf</v>
      </c>
      <c r="K132" s="64" t="str">
        <f t="shared" si="18"/>
        <v>09E05-06       TRAFFIC SIGNAL STANDARD ORNAMENTAL BRACKET MOUNTINGS TYPICAL FOR 13 FT. OR 15 FT.</v>
      </c>
      <c r="L132" s="76">
        <f t="shared" si="19"/>
        <v>8</v>
      </c>
      <c r="M132" s="92" t="str">
        <f t="shared" si="24"/>
        <v>       </v>
      </c>
      <c r="N132" s="5"/>
    </row>
    <row r="133" spans="1:14" s="3" customFormat="1" ht="15" customHeight="1" outlineLevel="2">
      <c r="A133" s="7" t="str">
        <f t="shared" si="23"/>
        <v>PDF</v>
      </c>
      <c r="B133" s="8">
        <v>70</v>
      </c>
      <c r="C133" s="42"/>
      <c r="D133" s="63" t="s">
        <v>347</v>
      </c>
      <c r="E133" s="9" t="s">
        <v>29</v>
      </c>
      <c r="F133" s="9" t="s">
        <v>97</v>
      </c>
      <c r="G133" s="10">
        <v>41487</v>
      </c>
      <c r="H133" s="11"/>
      <c r="I133" s="11"/>
      <c r="J133" s="90" t="str">
        <f t="shared" si="20"/>
        <v>Path=N:\Bhc\Eplans\Sdd\newstandard\
09E06-05.pdf</v>
      </c>
      <c r="K133" s="64" t="str">
        <f t="shared" si="18"/>
        <v>09E06-05       TRAFFIC SIGNAL STANDARD POLY BRACKET MOUNTINGS (TYPICAL) 13 FT. OR 15 FT.</v>
      </c>
      <c r="L133" s="76">
        <f t="shared" si="19"/>
        <v>8</v>
      </c>
      <c r="M133" s="92" t="str">
        <f t="shared" si="24"/>
        <v>       </v>
      </c>
      <c r="N133" s="5"/>
    </row>
    <row r="134" spans="1:14" s="3" customFormat="1" ht="15" customHeight="1" outlineLevel="2">
      <c r="A134" s="7" t="str">
        <f t="shared" si="23"/>
        <v>PDF</v>
      </c>
      <c r="B134" s="8"/>
      <c r="C134" s="42"/>
      <c r="D134" s="63" t="s">
        <v>569</v>
      </c>
      <c r="E134" s="9"/>
      <c r="F134" s="9" t="s">
        <v>469</v>
      </c>
      <c r="G134" s="10">
        <v>43497</v>
      </c>
      <c r="H134" s="11"/>
      <c r="I134" s="11"/>
      <c r="J134" s="90" t="str">
        <f t="shared" si="20"/>
        <v>Path=N:\Bhc\Eplans\Sdd\newstandard\
09E07-06.pdf</v>
      </c>
      <c r="K134" s="64" t="str">
        <f t="shared" si="18"/>
        <v>09E07-06       TRAFFIC SIGNAL STANDARD PEDESTRIAN AND FLASHER TYPICAL MOUNTING DETAILS</v>
      </c>
      <c r="L134" s="76">
        <f t="shared" si="19"/>
        <v>8</v>
      </c>
      <c r="M134" s="92" t="str">
        <f t="shared" si="24"/>
        <v>       </v>
      </c>
      <c r="N134" s="5"/>
    </row>
    <row r="135" spans="1:14" s="3" customFormat="1" ht="16.5" customHeight="1" outlineLevel="2">
      <c r="A135" s="7" t="str">
        <f t="shared" si="23"/>
        <v>PDF</v>
      </c>
      <c r="B135" s="8"/>
      <c r="C135" s="42"/>
      <c r="D135" s="63" t="s">
        <v>670</v>
      </c>
      <c r="E135" s="9"/>
      <c r="F135" s="9" t="s">
        <v>214</v>
      </c>
      <c r="G135" s="10">
        <v>44136</v>
      </c>
      <c r="H135" s="11"/>
      <c r="I135" s="11"/>
      <c r="J135" s="90" t="str">
        <f t="shared" si="20"/>
        <v>Path=N:\Bhc\Eplans\Sdd\newstandard\
09E08-09A.pdf</v>
      </c>
      <c r="K135" s="64" t="str">
        <f t="shared" si="18"/>
        <v>09E08-09A      TYPE 9 POLE 15'-30' MONOTUBE ARM</v>
      </c>
      <c r="L135" s="76">
        <f t="shared" si="19"/>
        <v>9</v>
      </c>
      <c r="M135" s="92" t="str">
        <f aca="true" t="shared" si="25" ref="M135:M145">REPT(" ",15-L135)</f>
        <v>      </v>
      </c>
      <c r="N135" s="5"/>
    </row>
    <row r="136" spans="1:14" s="3" customFormat="1" ht="16.5" customHeight="1" outlineLevel="2">
      <c r="A136" s="7" t="str">
        <f t="shared" si="23"/>
        <v>PDF</v>
      </c>
      <c r="B136" s="8"/>
      <c r="C136" s="42"/>
      <c r="D136" s="63" t="s">
        <v>671</v>
      </c>
      <c r="E136" s="9"/>
      <c r="F136" s="9" t="s">
        <v>672</v>
      </c>
      <c r="G136" s="10">
        <v>44136</v>
      </c>
      <c r="H136" s="11"/>
      <c r="I136" s="11"/>
      <c r="J136" s="90" t="str">
        <f t="shared" si="20"/>
        <v>Path=N:\Bhc\Eplans\Sdd\newstandard\
09E08-09B.pdf</v>
      </c>
      <c r="K136" s="64" t="str">
        <f t="shared" si="18"/>
        <v>09E08-09B      TYPE 9 SPECIAL POLE 35' MONOTUBE ARM</v>
      </c>
      <c r="L136" s="76">
        <f t="shared" si="19"/>
        <v>9</v>
      </c>
      <c r="M136" s="92" t="str">
        <f t="shared" si="25"/>
        <v>      </v>
      </c>
      <c r="N136" s="5"/>
    </row>
    <row r="137" spans="1:14" s="3" customFormat="1" ht="16.5" customHeight="1" outlineLevel="2">
      <c r="A137" s="7" t="str">
        <f t="shared" si="23"/>
        <v>PDF</v>
      </c>
      <c r="B137" s="8"/>
      <c r="C137" s="42"/>
      <c r="D137" s="63" t="s">
        <v>673</v>
      </c>
      <c r="E137" s="9"/>
      <c r="F137" s="9" t="s">
        <v>674</v>
      </c>
      <c r="G137" s="10">
        <v>44136</v>
      </c>
      <c r="H137" s="11"/>
      <c r="I137" s="11"/>
      <c r="J137" s="90" t="str">
        <f t="shared" si="20"/>
        <v>Path=N:\Bhc\Eplans\Sdd\newstandard\
09E08-09C.pdf</v>
      </c>
      <c r="K137" s="64" t="str">
        <f t="shared" si="18"/>
        <v>09E08-09C      TYPE 9 SPECIAL POLE 40' MONOTUBE ARM</v>
      </c>
      <c r="L137" s="76">
        <f t="shared" si="19"/>
        <v>9</v>
      </c>
      <c r="M137" s="92" t="str">
        <f t="shared" si="25"/>
        <v>      </v>
      </c>
      <c r="N137" s="5"/>
    </row>
    <row r="138" spans="1:14" s="3" customFormat="1" ht="16.5" customHeight="1" outlineLevel="2">
      <c r="A138" s="7" t="str">
        <f t="shared" si="23"/>
        <v>PDF</v>
      </c>
      <c r="B138" s="8"/>
      <c r="C138" s="42"/>
      <c r="D138" s="63" t="s">
        <v>675</v>
      </c>
      <c r="E138" s="9"/>
      <c r="F138" s="9" t="s">
        <v>677</v>
      </c>
      <c r="G138" s="10">
        <v>44136</v>
      </c>
      <c r="H138" s="11"/>
      <c r="I138" s="11"/>
      <c r="J138" s="90" t="str">
        <f t="shared" si="20"/>
        <v>Path=N:\Bhc\Eplans\Sdd\newstandard\
09E08-09D.pdf</v>
      </c>
      <c r="K138" s="64" t="str">
        <f t="shared" si="18"/>
        <v>09E08-09D      TYPE 9 SPECIAL POLE 45' MONOTUBE ARM</v>
      </c>
      <c r="L138" s="76">
        <f t="shared" si="19"/>
        <v>9</v>
      </c>
      <c r="M138" s="92" t="str">
        <f t="shared" si="25"/>
        <v>      </v>
      </c>
      <c r="N138" s="5"/>
    </row>
    <row r="139" spans="1:14" s="3" customFormat="1" ht="16.5" customHeight="1" outlineLevel="2">
      <c r="A139" s="7" t="str">
        <f t="shared" si="23"/>
        <v>PDF</v>
      </c>
      <c r="B139" s="8"/>
      <c r="C139" s="42"/>
      <c r="D139" s="63" t="s">
        <v>676</v>
      </c>
      <c r="E139" s="9"/>
      <c r="F139" s="9" t="s">
        <v>213</v>
      </c>
      <c r="G139" s="10">
        <v>44136</v>
      </c>
      <c r="H139" s="11"/>
      <c r="I139" s="11"/>
      <c r="J139" s="90" t="str">
        <f t="shared" si="20"/>
        <v>Path=N:\Bhc\Eplans\Sdd\newstandard\
09E08-09E.pdf</v>
      </c>
      <c r="K139" s="64" t="str">
        <f t="shared" si="18"/>
        <v>09E08-09E      TYPE 10 POLE 15'-30' MONOTUBE ARM</v>
      </c>
      <c r="L139" s="76">
        <f t="shared" si="19"/>
        <v>9</v>
      </c>
      <c r="M139" s="92" t="str">
        <f t="shared" si="25"/>
        <v>      </v>
      </c>
      <c r="N139" s="5"/>
    </row>
    <row r="140" spans="1:14" s="3" customFormat="1" ht="16.5" customHeight="1" outlineLevel="2">
      <c r="A140" s="7" t="str">
        <f t="shared" si="23"/>
        <v>PDF</v>
      </c>
      <c r="B140" s="8"/>
      <c r="C140" s="42"/>
      <c r="D140" s="63" t="s">
        <v>678</v>
      </c>
      <c r="E140" s="9"/>
      <c r="F140" s="9" t="s">
        <v>681</v>
      </c>
      <c r="G140" s="10">
        <v>44136</v>
      </c>
      <c r="H140" s="11"/>
      <c r="I140" s="11"/>
      <c r="J140" s="90" t="str">
        <f t="shared" si="20"/>
        <v>Path=N:\Bhc\Eplans\Sdd\newstandard\
09E08-09F.pdf</v>
      </c>
      <c r="K140" s="64" t="str">
        <f t="shared" si="18"/>
        <v>09E08-09F      TYPE 10 SPECIAL POLE 35' MONOTUBE ARM</v>
      </c>
      <c r="L140" s="76">
        <f t="shared" si="19"/>
        <v>9</v>
      </c>
      <c r="M140" s="92" t="str">
        <f t="shared" si="25"/>
        <v>      </v>
      </c>
      <c r="N140" s="5"/>
    </row>
    <row r="141" spans="1:14" s="3" customFormat="1" ht="16.5" customHeight="1" outlineLevel="2">
      <c r="A141" s="7" t="str">
        <f t="shared" si="23"/>
        <v>PDF</v>
      </c>
      <c r="B141" s="8"/>
      <c r="C141" s="42"/>
      <c r="D141" s="63" t="s">
        <v>679</v>
      </c>
      <c r="E141" s="9"/>
      <c r="F141" s="9" t="s">
        <v>682</v>
      </c>
      <c r="G141" s="10">
        <v>44136</v>
      </c>
      <c r="H141" s="11"/>
      <c r="I141" s="11"/>
      <c r="J141" s="90" t="str">
        <f t="shared" si="20"/>
        <v>Path=N:\Bhc\Eplans\Sdd\newstandard\
09E08-09G.pdf</v>
      </c>
      <c r="K141" s="64" t="str">
        <f t="shared" si="18"/>
        <v>09E08-09G      TYPE 10 SPECIAL POLE 40' MONOTUBE ARM</v>
      </c>
      <c r="L141" s="76">
        <f t="shared" si="19"/>
        <v>9</v>
      </c>
      <c r="M141" s="92" t="str">
        <f t="shared" si="25"/>
        <v>      </v>
      </c>
      <c r="N141" s="5"/>
    </row>
    <row r="142" spans="1:14" s="3" customFormat="1" ht="16.5" customHeight="1" outlineLevel="2">
      <c r="A142" s="7" t="str">
        <f t="shared" si="23"/>
        <v>PDF</v>
      </c>
      <c r="B142" s="8"/>
      <c r="C142" s="42"/>
      <c r="D142" s="63" t="s">
        <v>680</v>
      </c>
      <c r="E142" s="9"/>
      <c r="F142" s="9" t="s">
        <v>683</v>
      </c>
      <c r="G142" s="10">
        <v>44136</v>
      </c>
      <c r="H142" s="11"/>
      <c r="I142" s="11"/>
      <c r="J142" s="90" t="str">
        <f t="shared" si="20"/>
        <v>Path=N:\Bhc\Eplans\Sdd\newstandard\
09E08-09H.pdf</v>
      </c>
      <c r="K142" s="64" t="str">
        <f t="shared" si="18"/>
        <v>09E08-09H      TYPE 10 SPECIAL POLE 45' MONOTUBE ARM</v>
      </c>
      <c r="L142" s="76">
        <f t="shared" si="19"/>
        <v>9</v>
      </c>
      <c r="M142" s="92" t="str">
        <f t="shared" si="25"/>
        <v>      </v>
      </c>
      <c r="N142" s="5"/>
    </row>
    <row r="143" spans="1:14" s="3" customFormat="1" ht="16.5" customHeight="1" outlineLevel="2">
      <c r="A143" s="7" t="str">
        <f t="shared" si="23"/>
        <v>PDF</v>
      </c>
      <c r="B143" s="8"/>
      <c r="C143" s="42"/>
      <c r="D143" s="63" t="s">
        <v>669</v>
      </c>
      <c r="E143" s="9"/>
      <c r="F143" s="9" t="s">
        <v>222</v>
      </c>
      <c r="G143" s="10">
        <v>44136</v>
      </c>
      <c r="H143" s="66"/>
      <c r="I143" s="11"/>
      <c r="J143" s="90" t="str">
        <f t="shared" si="20"/>
        <v>Path=N:\Bhc\Eplans\Sdd\newstandard\
09E08-09I.pdf</v>
      </c>
      <c r="K143" s="64" t="str">
        <f t="shared" si="18"/>
        <v>09E08-09I      TYPE 12 POLE 35'-55' MONOTUBE ARM</v>
      </c>
      <c r="L143" s="76">
        <f t="shared" si="19"/>
        <v>9</v>
      </c>
      <c r="M143" s="92" t="str">
        <f t="shared" si="25"/>
        <v>      </v>
      </c>
      <c r="N143" s="5"/>
    </row>
    <row r="144" spans="1:14" s="3" customFormat="1" ht="16.5" customHeight="1" outlineLevel="2">
      <c r="A144" s="7" t="str">
        <f t="shared" si="23"/>
        <v>PDF</v>
      </c>
      <c r="B144" s="8"/>
      <c r="C144" s="42"/>
      <c r="D144" s="63" t="s">
        <v>668</v>
      </c>
      <c r="E144" s="9"/>
      <c r="F144" s="9" t="s">
        <v>215</v>
      </c>
      <c r="G144" s="10">
        <v>44136</v>
      </c>
      <c r="H144" s="11"/>
      <c r="I144" s="11"/>
      <c r="J144" s="90" t="str">
        <f t="shared" si="20"/>
        <v>Path=N:\Bhc\Eplans\Sdd\newstandard\
09E08-09J.pdf</v>
      </c>
      <c r="K144" s="64" t="str">
        <f t="shared" si="18"/>
        <v>09E08-09J      TYPE 13 POLE 35'-55' MONOTBE ARM</v>
      </c>
      <c r="L144" s="76">
        <f t="shared" si="19"/>
        <v>9</v>
      </c>
      <c r="M144" s="92" t="str">
        <f t="shared" si="25"/>
        <v>      </v>
      </c>
      <c r="N144" s="5"/>
    </row>
    <row r="145" spans="1:14" s="3" customFormat="1" ht="16.5" customHeight="1" outlineLevel="2">
      <c r="A145" s="7" t="str">
        <f t="shared" si="23"/>
        <v>PDF</v>
      </c>
      <c r="B145" s="8"/>
      <c r="C145" s="42"/>
      <c r="D145" s="63" t="s">
        <v>666</v>
      </c>
      <c r="E145" s="9"/>
      <c r="F145" s="9" t="s">
        <v>667</v>
      </c>
      <c r="G145" s="10">
        <v>44136</v>
      </c>
      <c r="H145" s="11"/>
      <c r="I145" s="11"/>
      <c r="J145" s="90" t="str">
        <f t="shared" si="20"/>
        <v>Path=N:\Bhc\Eplans\Sdd\newstandard\
09E08-09K.pdf</v>
      </c>
      <c r="K145" s="64" t="str">
        <f t="shared" si="18"/>
        <v>09E08-09K      GENERAL NOTES,HARDWARE DETAILS FOR TYPE 9/10,9/10 SPECIAL,12 &amp; 13 POLES W/MONOTUBE ARMS</v>
      </c>
      <c r="L145" s="76">
        <f t="shared" si="19"/>
        <v>9</v>
      </c>
      <c r="M145" s="92" t="str">
        <f t="shared" si="25"/>
        <v>      </v>
      </c>
      <c r="N145" s="5"/>
    </row>
    <row r="146" spans="1:14" s="3" customFormat="1" ht="16.5" customHeight="1" outlineLevel="2">
      <c r="A146" s="7" t="str">
        <f t="shared" si="23"/>
        <v>PDF</v>
      </c>
      <c r="B146" s="8"/>
      <c r="C146" s="42"/>
      <c r="D146" s="63" t="s">
        <v>484</v>
      </c>
      <c r="E146" s="9"/>
      <c r="F146" s="9" t="s">
        <v>489</v>
      </c>
      <c r="G146" s="10">
        <v>43040</v>
      </c>
      <c r="H146" s="11"/>
      <c r="I146" s="11"/>
      <c r="J146" s="90" t="str">
        <f t="shared" si="20"/>
        <v>Path=N:\Bhc\Eplans\Sdd\newstandard\
09E12-01A.pdf</v>
      </c>
      <c r="K146" s="64" t="str">
        <f t="shared" si="18"/>
        <v>09E12-01A      OVER HEIGHT TYPE 9 POLE 15'-30' MONOTUBE ARM</v>
      </c>
      <c r="L146" s="76">
        <f t="shared" si="19"/>
        <v>9</v>
      </c>
      <c r="M146" s="92" t="str">
        <f t="shared" si="24"/>
        <v>      </v>
      </c>
      <c r="N146" s="5"/>
    </row>
    <row r="147" spans="1:14" s="3" customFormat="1" ht="16.5" customHeight="1" outlineLevel="2">
      <c r="A147" s="7" t="str">
        <f t="shared" si="23"/>
        <v>PDF</v>
      </c>
      <c r="B147" s="8"/>
      <c r="C147" s="42"/>
      <c r="D147" s="63" t="s">
        <v>485</v>
      </c>
      <c r="E147" s="9"/>
      <c r="F147" s="9" t="s">
        <v>490</v>
      </c>
      <c r="G147" s="10">
        <v>43040</v>
      </c>
      <c r="H147" s="11"/>
      <c r="I147" s="11"/>
      <c r="J147" s="90" t="str">
        <f t="shared" si="20"/>
        <v>Path=N:\Bhc\Eplans\Sdd\newstandard\
09E12-01B.pdf</v>
      </c>
      <c r="K147" s="64" t="str">
        <f t="shared" si="18"/>
        <v>09E12-01B      OVER HEIGHT TYPE 10 POLE 15'-30' MONOTUBE ARM</v>
      </c>
      <c r="L147" s="76">
        <f t="shared" si="19"/>
        <v>9</v>
      </c>
      <c r="M147" s="92" t="str">
        <f t="shared" si="24"/>
        <v>      </v>
      </c>
      <c r="N147" s="5"/>
    </row>
    <row r="148" spans="1:14" s="3" customFormat="1" ht="16.5" customHeight="1" outlineLevel="2">
      <c r="A148" s="7" t="str">
        <f t="shared" si="23"/>
        <v>PDF</v>
      </c>
      <c r="B148" s="8"/>
      <c r="C148" s="42"/>
      <c r="D148" s="63" t="s">
        <v>486</v>
      </c>
      <c r="E148" s="9"/>
      <c r="F148" s="9" t="s">
        <v>491</v>
      </c>
      <c r="G148" s="10">
        <v>43040</v>
      </c>
      <c r="H148" s="11"/>
      <c r="I148" s="11"/>
      <c r="J148" s="90" t="str">
        <f t="shared" si="20"/>
        <v>Path=N:\Bhc\Eplans\Sdd\newstandard\
09E12-01C.pdf</v>
      </c>
      <c r="K148" s="64" t="str">
        <f t="shared" si="18"/>
        <v>09E12-01C      OVER HEIGHT TYPE 12 POLE 35'-55' MONOTUBE ARM</v>
      </c>
      <c r="L148" s="76">
        <f t="shared" si="19"/>
        <v>9</v>
      </c>
      <c r="M148" s="92" t="str">
        <f t="shared" si="24"/>
        <v>      </v>
      </c>
      <c r="N148" s="5"/>
    </row>
    <row r="149" spans="1:14" s="3" customFormat="1" ht="16.5" customHeight="1" outlineLevel="2">
      <c r="A149" s="7" t="str">
        <f t="shared" si="23"/>
        <v>PDF</v>
      </c>
      <c r="B149" s="8"/>
      <c r="C149" s="42"/>
      <c r="D149" s="63" t="s">
        <v>487</v>
      </c>
      <c r="E149" s="9"/>
      <c r="F149" s="9" t="s">
        <v>492</v>
      </c>
      <c r="G149" s="10">
        <v>43040</v>
      </c>
      <c r="H149" s="11"/>
      <c r="I149" s="11"/>
      <c r="J149" s="90" t="str">
        <f t="shared" si="20"/>
        <v>Path=N:\Bhc\Eplans\Sdd\newstandard\
09E12-01D.pdf</v>
      </c>
      <c r="K149" s="64" t="str">
        <f t="shared" si="18"/>
        <v>09E12-01D      OVER HEIGHT TYPE 13 POLE 35'-55' MONOTBE ARM</v>
      </c>
      <c r="L149" s="76">
        <f t="shared" si="19"/>
        <v>9</v>
      </c>
      <c r="M149" s="92" t="str">
        <f t="shared" si="24"/>
        <v>      </v>
      </c>
      <c r="N149" s="5"/>
    </row>
    <row r="150" spans="1:14" s="3" customFormat="1" ht="16.5" customHeight="1" outlineLevel="2">
      <c r="A150" s="7" t="str">
        <f t="shared" si="23"/>
        <v>PDF</v>
      </c>
      <c r="B150" s="8"/>
      <c r="C150" s="42"/>
      <c r="D150" s="63" t="s">
        <v>488</v>
      </c>
      <c r="E150" s="9"/>
      <c r="F150" s="9" t="s">
        <v>493</v>
      </c>
      <c r="G150" s="10">
        <v>43040</v>
      </c>
      <c r="H150" s="11"/>
      <c r="I150" s="11"/>
      <c r="J150" s="90" t="str">
        <f t="shared" si="20"/>
        <v>Path=N:\Bhc\Eplans\Sdd\newstandard\
09E12-01E.pdf</v>
      </c>
      <c r="K150" s="64" t="str">
        <f t="shared" si="18"/>
        <v>09E12-01E      GENERAL NOTES AND HARDWARE DETAILS FOR OVER HEIGHT TYPE 9, 10, 12 &amp; 13 POLES WITH MONOTUBE ARMS</v>
      </c>
      <c r="L150" s="76">
        <f t="shared" si="19"/>
        <v>9</v>
      </c>
      <c r="M150" s="92" t="str">
        <f aca="true" t="shared" si="26" ref="M150:M164">REPT(" ",15-L150)</f>
        <v>      </v>
      </c>
      <c r="N150" s="5"/>
    </row>
    <row r="151" spans="1:14" s="3" customFormat="1" ht="16.5" customHeight="1" outlineLevel="1">
      <c r="A151" s="7"/>
      <c r="B151" s="8"/>
      <c r="C151" s="44"/>
      <c r="D151" s="61" t="s">
        <v>30</v>
      </c>
      <c r="E151" s="9"/>
      <c r="F151" s="9"/>
      <c r="G151" s="10"/>
      <c r="H151" s="11"/>
      <c r="I151" s="11"/>
      <c r="J151" s="90"/>
      <c r="K151" s="64" t="str">
        <f aca="true" t="shared" si="27" ref="K151:K210">CONCATENATE(D151,M151,F151)</f>
        <v>LOOP DETECTORS </v>
      </c>
      <c r="L151" s="76">
        <f aca="true" t="shared" si="28" ref="L151:L210">LEN(D151)</f>
        <v>15</v>
      </c>
      <c r="M151" s="92">
        <f t="shared" si="26"/>
      </c>
      <c r="N151" s="5"/>
    </row>
    <row r="152" spans="1:14" s="3" customFormat="1" ht="16.5" customHeight="1" outlineLevel="2">
      <c r="A152" s="7" t="str">
        <f aca="true" t="shared" si="29" ref="A152:A164">HYPERLINK(CONCATENATE(D152,".pdf"),"PDF")</f>
        <v>PDF</v>
      </c>
      <c r="B152" s="8">
        <v>72</v>
      </c>
      <c r="C152" s="42"/>
      <c r="D152" s="9" t="s">
        <v>418</v>
      </c>
      <c r="E152" s="9" t="s">
        <v>31</v>
      </c>
      <c r="F152" s="9" t="s">
        <v>98</v>
      </c>
      <c r="G152" s="10">
        <v>42309</v>
      </c>
      <c r="H152" s="11"/>
      <c r="I152" s="11"/>
      <c r="J152" s="90" t="str">
        <f t="shared" si="20"/>
        <v>Path=N:\Bhc\Eplans\Sdd\newstandard\
09F01-04.pdf</v>
      </c>
      <c r="K152" s="64" t="str">
        <f t="shared" si="27"/>
        <v>09F01-04       DETAILS FOR THE INSTALLATION OF TEMPORARY TRAFFIC SIGNAL  LOOP DETECTOR WIRES IN ANY EXISTING PAVEMENT</v>
      </c>
      <c r="L152" s="76">
        <f t="shared" si="28"/>
        <v>8</v>
      </c>
      <c r="M152" s="92" t="str">
        <f t="shared" si="26"/>
        <v>       </v>
      </c>
      <c r="N152" s="5"/>
    </row>
    <row r="153" spans="1:14" s="3" customFormat="1" ht="16.5" customHeight="1" outlineLevel="2">
      <c r="A153" s="7" t="str">
        <f t="shared" si="29"/>
        <v>PDF</v>
      </c>
      <c r="B153" s="8">
        <v>75</v>
      </c>
      <c r="C153" s="42"/>
      <c r="D153" s="9" t="s">
        <v>570</v>
      </c>
      <c r="E153" s="9" t="s">
        <v>31</v>
      </c>
      <c r="F153" s="9" t="s">
        <v>99</v>
      </c>
      <c r="G153" s="10">
        <v>43497</v>
      </c>
      <c r="H153" s="11"/>
      <c r="I153" s="11"/>
      <c r="J153" s="90" t="str">
        <f t="shared" si="20"/>
        <v>Path=N:\Bhc\Eplans\Sdd\newstandard\
09F04-05.pdf</v>
      </c>
      <c r="K153" s="64" t="str">
        <f t="shared" si="27"/>
        <v>09F04-05       LOOP DETECTOR INSTALLED IN NEW CONCRETE PAVEMENT ROUND  CSCP PULLBOX</v>
      </c>
      <c r="L153" s="76">
        <f t="shared" si="28"/>
        <v>8</v>
      </c>
      <c r="M153" s="92" t="str">
        <f t="shared" si="26"/>
        <v>       </v>
      </c>
      <c r="N153" s="5"/>
    </row>
    <row r="154" spans="1:14" s="3" customFormat="1" ht="16.5" customHeight="1" outlineLevel="2">
      <c r="A154" s="7" t="str">
        <f t="shared" si="29"/>
        <v>PDF</v>
      </c>
      <c r="B154" s="8">
        <v>78</v>
      </c>
      <c r="C154" s="42"/>
      <c r="D154" s="9" t="s">
        <v>571</v>
      </c>
      <c r="E154" s="9" t="s">
        <v>31</v>
      </c>
      <c r="F154" s="9" t="s">
        <v>100</v>
      </c>
      <c r="G154" s="10">
        <v>43497</v>
      </c>
      <c r="H154" s="11"/>
      <c r="I154" s="11"/>
      <c r="J154" s="90" t="str">
        <f aca="true" t="shared" si="30" ref="J154:J212">CONCATENATE($J$11,CHAR(10),D154,".pdf")</f>
        <v>Path=N:\Bhc\Eplans\Sdd\newstandard\
09F07-05.pdf</v>
      </c>
      <c r="K154" s="64" t="str">
        <f t="shared" si="27"/>
        <v>09F07-05       LOOP DETECTOR INSTALLED IN NEW CONCRETE BASE WITH NEW  ASPHALTIC OVERLAY ROUND CSCP PULLBOX</v>
      </c>
      <c r="L154" s="76">
        <f t="shared" si="28"/>
        <v>8</v>
      </c>
      <c r="M154" s="92" t="str">
        <f t="shared" si="26"/>
        <v>       </v>
      </c>
      <c r="N154" s="5"/>
    </row>
    <row r="155" spans="1:14" s="3" customFormat="1" ht="16.5" customHeight="1" outlineLevel="2">
      <c r="A155" s="7" t="str">
        <f t="shared" si="29"/>
        <v>PDF</v>
      </c>
      <c r="B155" s="8">
        <v>79</v>
      </c>
      <c r="C155" s="42"/>
      <c r="D155" s="9" t="s">
        <v>403</v>
      </c>
      <c r="E155" s="9" t="s">
        <v>31</v>
      </c>
      <c r="F155" s="9" t="s">
        <v>101</v>
      </c>
      <c r="G155" s="10">
        <v>41944</v>
      </c>
      <c r="H155" s="11"/>
      <c r="I155" s="11"/>
      <c r="J155" s="90" t="str">
        <f t="shared" si="30"/>
        <v>Path=N:\Bhc\Eplans\Sdd\newstandard\
09F08-04.pdf</v>
      </c>
      <c r="K155" s="64" t="str">
        <f t="shared" si="27"/>
        <v>09F08-04       LOOP DETECTOR PLACED IN CRUSHED AGGREGATE BASE (NEW  ASPHALTIC PAVEMENT)</v>
      </c>
      <c r="L155" s="76">
        <f t="shared" si="28"/>
        <v>8</v>
      </c>
      <c r="M155" s="92" t="str">
        <f t="shared" si="26"/>
        <v>       </v>
      </c>
      <c r="N155" s="5"/>
    </row>
    <row r="156" spans="1:14" s="3" customFormat="1" ht="16.5" customHeight="1" outlineLevel="2">
      <c r="A156" s="7" t="str">
        <f t="shared" si="29"/>
        <v>PDF</v>
      </c>
      <c r="B156" s="8">
        <v>80</v>
      </c>
      <c r="C156" s="42"/>
      <c r="D156" s="9" t="s">
        <v>572</v>
      </c>
      <c r="E156" s="9" t="s">
        <v>31</v>
      </c>
      <c r="F156" s="9" t="s">
        <v>102</v>
      </c>
      <c r="G156" s="10">
        <v>43497</v>
      </c>
      <c r="H156" s="11"/>
      <c r="I156" s="11"/>
      <c r="J156" s="90" t="str">
        <f t="shared" si="30"/>
        <v>Path=N:\Bhc\Eplans\Sdd\newstandard\
09F09-05.pdf</v>
      </c>
      <c r="K156" s="64" t="str">
        <f t="shared" si="27"/>
        <v>09F09-05       LOOP DETECTOR PLACED IN CRUSHED AGGREGATE BASE (NEW  CONCRETE PAVEMENT)</v>
      </c>
      <c r="L156" s="76">
        <f t="shared" si="28"/>
        <v>8</v>
      </c>
      <c r="M156" s="92" t="str">
        <f t="shared" si="26"/>
        <v>       </v>
      </c>
      <c r="N156" s="5"/>
    </row>
    <row r="157" spans="1:14" s="3" customFormat="1" ht="15.75" customHeight="1" outlineLevel="2">
      <c r="A157" s="7" t="str">
        <f t="shared" si="29"/>
        <v>PDF</v>
      </c>
      <c r="B157" s="8">
        <v>81</v>
      </c>
      <c r="C157" s="42"/>
      <c r="D157" s="9" t="s">
        <v>404</v>
      </c>
      <c r="E157" s="9" t="s">
        <v>31</v>
      </c>
      <c r="F157" s="9" t="s">
        <v>103</v>
      </c>
      <c r="G157" s="10">
        <v>41944</v>
      </c>
      <c r="H157" s="11"/>
      <c r="I157" s="11"/>
      <c r="J157" s="90" t="str">
        <f t="shared" si="30"/>
        <v>Path=N:\Bhc\Eplans\Sdd\newstandard\
09F10-04.pdf</v>
      </c>
      <c r="K157" s="64" t="str">
        <f t="shared" si="27"/>
        <v>09F10-04       LOOP DETECTOR INSTALLED IN EXISTING OR NEW ASPHALTIC PAVEMENT  WITH NEW ASPHALTIC OVERLAY</v>
      </c>
      <c r="L157" s="76">
        <f t="shared" si="28"/>
        <v>8</v>
      </c>
      <c r="M157" s="92" t="str">
        <f t="shared" si="26"/>
        <v>       </v>
      </c>
      <c r="N157" s="5"/>
    </row>
    <row r="158" spans="1:14" s="3" customFormat="1" ht="16.5" customHeight="1" outlineLevel="2">
      <c r="A158" s="7" t="str">
        <f t="shared" si="29"/>
        <v>PDF</v>
      </c>
      <c r="B158" s="8">
        <v>82</v>
      </c>
      <c r="C158" s="42"/>
      <c r="D158" s="9" t="s">
        <v>405</v>
      </c>
      <c r="E158" s="9" t="s">
        <v>31</v>
      </c>
      <c r="F158" s="9" t="s">
        <v>104</v>
      </c>
      <c r="G158" s="10">
        <v>41944</v>
      </c>
      <c r="H158" s="11"/>
      <c r="I158" s="11"/>
      <c r="J158" s="90" t="str">
        <f t="shared" si="30"/>
        <v>Path=N:\Bhc\Eplans\Sdd\newstandard\
09F11-04.pdf</v>
      </c>
      <c r="K158" s="64" t="str">
        <f t="shared" si="27"/>
        <v>09F11-04       LOOP DETECTOR INSTALLED IN EXISTING CONCRETE PAVEMENT WITH  NEW ASPHALTIC OVERLAY</v>
      </c>
      <c r="L158" s="76">
        <f t="shared" si="28"/>
        <v>8</v>
      </c>
      <c r="M158" s="92" t="str">
        <f t="shared" si="26"/>
        <v>       </v>
      </c>
      <c r="N158" s="5"/>
    </row>
    <row r="159" spans="1:14" s="3" customFormat="1" ht="16.5" customHeight="1" outlineLevel="2">
      <c r="A159" s="7" t="str">
        <f t="shared" si="29"/>
        <v>PDF</v>
      </c>
      <c r="B159" s="8">
        <v>83</v>
      </c>
      <c r="C159" s="42"/>
      <c r="D159" s="9" t="s">
        <v>406</v>
      </c>
      <c r="E159" s="9" t="s">
        <v>31</v>
      </c>
      <c r="F159" s="9" t="s">
        <v>105</v>
      </c>
      <c r="G159" s="10">
        <v>41944</v>
      </c>
      <c r="H159" s="11"/>
      <c r="I159" s="11"/>
      <c r="J159" s="90" t="str">
        <f t="shared" si="30"/>
        <v>Path=N:\Bhc\Eplans\Sdd\newstandard\
09F12-04.pdf</v>
      </c>
      <c r="K159" s="64" t="str">
        <f t="shared" si="27"/>
        <v>09F12-04       LOOP DETECTOR INSTALLED IN EXISTING CONCRETE PAVEMENT </v>
      </c>
      <c r="L159" s="76">
        <f t="shared" si="28"/>
        <v>8</v>
      </c>
      <c r="M159" s="92" t="str">
        <f t="shared" si="26"/>
        <v>       </v>
      </c>
      <c r="N159" s="5"/>
    </row>
    <row r="160" spans="1:14" s="3" customFormat="1" ht="16.5" customHeight="1" outlineLevel="2">
      <c r="A160" s="7" t="str">
        <f t="shared" si="29"/>
        <v>PDF</v>
      </c>
      <c r="B160" s="8">
        <v>84</v>
      </c>
      <c r="C160" s="42"/>
      <c r="D160" s="9" t="s">
        <v>407</v>
      </c>
      <c r="E160" s="9" t="s">
        <v>31</v>
      </c>
      <c r="F160" s="9" t="s">
        <v>106</v>
      </c>
      <c r="G160" s="10">
        <v>41944</v>
      </c>
      <c r="H160" s="11"/>
      <c r="I160" s="11"/>
      <c r="J160" s="90" t="str">
        <f t="shared" si="30"/>
        <v>Path=N:\Bhc\Eplans\Sdd\newstandard\
09F13-04.pdf</v>
      </c>
      <c r="K160" s="64" t="str">
        <f t="shared" si="27"/>
        <v>09F13-04       LOOP DETECTOR INSTALLED IN EXISTING ASPHALTIC PAVEMENT </v>
      </c>
      <c r="L160" s="76">
        <f t="shared" si="28"/>
        <v>8</v>
      </c>
      <c r="M160" s="92" t="str">
        <f t="shared" si="26"/>
        <v>       </v>
      </c>
      <c r="N160" s="5"/>
    </row>
    <row r="161" spans="1:14" s="3" customFormat="1" ht="16.5" customHeight="1" outlineLevel="2">
      <c r="A161" s="7" t="str">
        <f t="shared" si="29"/>
        <v>PDF</v>
      </c>
      <c r="B161" s="8">
        <v>85</v>
      </c>
      <c r="C161" s="42"/>
      <c r="D161" s="9" t="s">
        <v>408</v>
      </c>
      <c r="E161" s="9" t="s">
        <v>31</v>
      </c>
      <c r="F161" s="9" t="s">
        <v>107</v>
      </c>
      <c r="G161" s="10">
        <v>41944</v>
      </c>
      <c r="H161" s="11"/>
      <c r="I161" s="11"/>
      <c r="J161" s="90" t="str">
        <f t="shared" si="30"/>
        <v>Path=N:\Bhc\Eplans\Sdd\newstandard\
09F14-03.pdf</v>
      </c>
      <c r="K161" s="64" t="str">
        <f t="shared" si="27"/>
        <v>09F14-03       LOOP DETECTOR INSTALLED IN NEW CONCRETE PAVEMENT ROUND  CSCP PULL BOX 45 DEGREE ELBOWS TO PULL BOX</v>
      </c>
      <c r="L161" s="76">
        <f t="shared" si="28"/>
        <v>8</v>
      </c>
      <c r="M161" s="92" t="str">
        <f t="shared" si="26"/>
        <v>       </v>
      </c>
      <c r="N161" s="5"/>
    </row>
    <row r="162" spans="1:14" s="3" customFormat="1" ht="16.5" customHeight="1" outlineLevel="2">
      <c r="A162" s="7" t="str">
        <f t="shared" si="29"/>
        <v>PDF</v>
      </c>
      <c r="B162" s="8">
        <v>84</v>
      </c>
      <c r="C162" s="42"/>
      <c r="D162" s="9" t="s">
        <v>409</v>
      </c>
      <c r="E162" s="9" t="s">
        <v>31</v>
      </c>
      <c r="F162" s="9" t="s">
        <v>108</v>
      </c>
      <c r="G162" s="10">
        <v>41944</v>
      </c>
      <c r="H162" s="11"/>
      <c r="I162" s="11"/>
      <c r="J162" s="90" t="str">
        <f t="shared" si="30"/>
        <v>Path=N:\Bhc\Eplans\Sdd\newstandard\
09F15-04A.pdf</v>
      </c>
      <c r="K162" s="64" t="str">
        <f t="shared" si="27"/>
        <v>09F15-04A      LOOP DETECTOR INSTALLED IN BASE COURSE WITH PULL (SPLICE) BOX OFF ROADWAY (OPTION 1) </v>
      </c>
      <c r="L162" s="76">
        <f t="shared" si="28"/>
        <v>9</v>
      </c>
      <c r="M162" s="92" t="str">
        <f t="shared" si="26"/>
        <v>      </v>
      </c>
      <c r="N162" s="5"/>
    </row>
    <row r="163" spans="1:14" s="3" customFormat="1" ht="16.5" customHeight="1" outlineLevel="2">
      <c r="A163" s="7" t="str">
        <f t="shared" si="29"/>
        <v>PDF</v>
      </c>
      <c r="B163" s="8">
        <v>84</v>
      </c>
      <c r="C163" s="42"/>
      <c r="D163" s="9" t="s">
        <v>410</v>
      </c>
      <c r="E163" s="9" t="s">
        <v>31</v>
      </c>
      <c r="F163" s="9" t="s">
        <v>412</v>
      </c>
      <c r="G163" s="10">
        <v>41944</v>
      </c>
      <c r="H163" s="11"/>
      <c r="I163" s="11"/>
      <c r="J163" s="90" t="str">
        <f t="shared" si="30"/>
        <v>Path=N:\Bhc\Eplans\Sdd\newstandard\
09F15-04B.pdf</v>
      </c>
      <c r="K163" s="64" t="str">
        <f t="shared" si="27"/>
        <v>09F15-04B      LOOP DETECTOR INSTALLED IN BASE COURSE WITH PULL (SPLICE) BOX OFF ROADWAY (OPTION 2) </v>
      </c>
      <c r="L163" s="76">
        <f t="shared" si="28"/>
        <v>9</v>
      </c>
      <c r="M163" s="92" t="str">
        <f t="shared" si="26"/>
        <v>      </v>
      </c>
      <c r="N163" s="5"/>
    </row>
    <row r="164" spans="1:14" s="3" customFormat="1" ht="16.5" customHeight="1" outlineLevel="2">
      <c r="A164" s="7" t="str">
        <f t="shared" si="29"/>
        <v>PDF</v>
      </c>
      <c r="B164" s="8">
        <v>84</v>
      </c>
      <c r="C164" s="42"/>
      <c r="D164" s="9" t="s">
        <v>411</v>
      </c>
      <c r="E164" s="9" t="s">
        <v>31</v>
      </c>
      <c r="F164" s="9" t="s">
        <v>348</v>
      </c>
      <c r="G164" s="10">
        <v>41944</v>
      </c>
      <c r="H164" s="11"/>
      <c r="I164" s="11"/>
      <c r="J164" s="90" t="str">
        <f t="shared" si="30"/>
        <v>Path=N:\Bhc\Eplans\Sdd\newstandard\
09F16-02.pdf</v>
      </c>
      <c r="K164" s="64" t="str">
        <f t="shared" si="27"/>
        <v>09F16-02       LOOP DETECTOR INSTALLED IN NEW CONCRETE PAVEMENT ROUND CSCP PULL BOX 45 DEGREE ELBOWS TO PULL BOX</v>
      </c>
      <c r="L164" s="76">
        <f t="shared" si="28"/>
        <v>8</v>
      </c>
      <c r="M164" s="92" t="str">
        <f t="shared" si="26"/>
        <v>       </v>
      </c>
      <c r="N164" s="5"/>
    </row>
    <row r="165" spans="1:14" s="3" customFormat="1" ht="16.5" customHeight="1" outlineLevel="1">
      <c r="A165" s="7"/>
      <c r="B165" s="8"/>
      <c r="C165" s="44"/>
      <c r="D165" s="61" t="s">
        <v>187</v>
      </c>
      <c r="E165" s="9"/>
      <c r="F165" s="9"/>
      <c r="G165" s="10"/>
      <c r="H165" s="11"/>
      <c r="I165" s="11"/>
      <c r="J165" s="90"/>
      <c r="K165" s="64" t="str">
        <f t="shared" si="27"/>
        <v>TEMPORARY TRAFFIC SIGNALS</v>
      </c>
      <c r="L165" s="76">
        <f t="shared" si="28"/>
        <v>25</v>
      </c>
      <c r="M165" s="92">
        <f>REPT(" ",25-L165)</f>
      </c>
      <c r="N165" s="5"/>
    </row>
    <row r="166" spans="1:14" s="3" customFormat="1" ht="16.5" customHeight="1" outlineLevel="2">
      <c r="A166" s="7" t="str">
        <f aca="true" t="shared" si="31" ref="A166:A175">HYPERLINK(CONCATENATE(D166,".pdf"),"PDF")</f>
        <v>PDF</v>
      </c>
      <c r="B166" s="8">
        <v>72</v>
      </c>
      <c r="C166" s="42"/>
      <c r="D166" s="9" t="s">
        <v>419</v>
      </c>
      <c r="E166" s="9" t="s">
        <v>31</v>
      </c>
      <c r="F166" s="9" t="s">
        <v>188</v>
      </c>
      <c r="G166" s="10">
        <v>42309</v>
      </c>
      <c r="H166" s="11"/>
      <c r="I166" s="11"/>
      <c r="J166" s="90" t="str">
        <f t="shared" si="30"/>
        <v>Path=N:\Bhc\Eplans\Sdd\newstandard\
09G01-04A.pdf</v>
      </c>
      <c r="K166" s="64" t="str">
        <f t="shared" si="27"/>
        <v>09G01-04A      SPAN WIRE TEMPORARY TRAFFIC SIGNAL</v>
      </c>
      <c r="L166" s="76">
        <f t="shared" si="28"/>
        <v>9</v>
      </c>
      <c r="M166" s="92" t="str">
        <f aca="true" t="shared" si="32" ref="M166:M175">REPT(" ",15-L166)</f>
        <v>      </v>
      </c>
      <c r="N166" s="5"/>
    </row>
    <row r="167" spans="1:14" s="3" customFormat="1" ht="16.5" customHeight="1" outlineLevel="2">
      <c r="A167" s="7" t="str">
        <f t="shared" si="31"/>
        <v>PDF</v>
      </c>
      <c r="B167" s="8">
        <v>72</v>
      </c>
      <c r="C167" s="42"/>
      <c r="D167" s="9" t="s">
        <v>420</v>
      </c>
      <c r="E167" s="9" t="s">
        <v>31</v>
      </c>
      <c r="F167" s="9" t="s">
        <v>188</v>
      </c>
      <c r="G167" s="10">
        <v>42309</v>
      </c>
      <c r="H167" s="11"/>
      <c r="I167" s="11"/>
      <c r="J167" s="90" t="str">
        <f t="shared" si="30"/>
        <v>Path=N:\Bhc\Eplans\Sdd\newstandard\
09G01-04B.pdf</v>
      </c>
      <c r="K167" s="64" t="str">
        <f t="shared" si="27"/>
        <v>09G01-04B      SPAN WIRE TEMPORARY TRAFFIC SIGNAL</v>
      </c>
      <c r="L167" s="76">
        <f t="shared" si="28"/>
        <v>9</v>
      </c>
      <c r="M167" s="92" t="str">
        <f t="shared" si="32"/>
        <v>      </v>
      </c>
      <c r="N167" s="5"/>
    </row>
    <row r="168" spans="1:14" s="3" customFormat="1" ht="16.5" customHeight="1" outlineLevel="2">
      <c r="A168" s="7" t="str">
        <f t="shared" si="31"/>
        <v>PDF</v>
      </c>
      <c r="B168" s="8">
        <v>72</v>
      </c>
      <c r="C168" s="42"/>
      <c r="D168" s="9" t="s">
        <v>421</v>
      </c>
      <c r="E168" s="9" t="s">
        <v>31</v>
      </c>
      <c r="F168" s="9" t="s">
        <v>188</v>
      </c>
      <c r="G168" s="10">
        <v>42309</v>
      </c>
      <c r="H168" s="11"/>
      <c r="I168" s="11"/>
      <c r="J168" s="90" t="str">
        <f t="shared" si="30"/>
        <v>Path=N:\Bhc\Eplans\Sdd\newstandard\
09G01-04C.pdf</v>
      </c>
      <c r="K168" s="64" t="str">
        <f t="shared" si="27"/>
        <v>09G01-04C      SPAN WIRE TEMPORARY TRAFFIC SIGNAL</v>
      </c>
      <c r="L168" s="76">
        <f t="shared" si="28"/>
        <v>9</v>
      </c>
      <c r="M168" s="92" t="str">
        <f t="shared" si="32"/>
        <v>      </v>
      </c>
      <c r="N168" s="5"/>
    </row>
    <row r="169" spans="1:14" s="3" customFormat="1" ht="16.5" customHeight="1" outlineLevel="2">
      <c r="A169" s="7" t="str">
        <f t="shared" si="31"/>
        <v>PDF</v>
      </c>
      <c r="B169" s="8">
        <v>72</v>
      </c>
      <c r="C169" s="42"/>
      <c r="D169" s="9" t="s">
        <v>422</v>
      </c>
      <c r="E169" s="9" t="s">
        <v>31</v>
      </c>
      <c r="F169" s="9" t="s">
        <v>188</v>
      </c>
      <c r="G169" s="10">
        <v>42309</v>
      </c>
      <c r="H169" s="11"/>
      <c r="I169" s="11"/>
      <c r="J169" s="90" t="str">
        <f t="shared" si="30"/>
        <v>Path=N:\Bhc\Eplans\Sdd\newstandard\
09G01-04D.pdf</v>
      </c>
      <c r="K169" s="64" t="str">
        <f t="shared" si="27"/>
        <v>09G01-04D      SPAN WIRE TEMPORARY TRAFFIC SIGNAL</v>
      </c>
      <c r="L169" s="76">
        <f t="shared" si="28"/>
        <v>9</v>
      </c>
      <c r="M169" s="92" t="str">
        <f t="shared" si="32"/>
        <v>      </v>
      </c>
      <c r="N169" s="5"/>
    </row>
    <row r="170" spans="1:14" s="3" customFormat="1" ht="16.5" customHeight="1" outlineLevel="2">
      <c r="A170" s="7" t="str">
        <f t="shared" si="31"/>
        <v>PDF</v>
      </c>
      <c r="B170" s="8">
        <v>72</v>
      </c>
      <c r="C170" s="42"/>
      <c r="D170" s="9" t="s">
        <v>423</v>
      </c>
      <c r="E170" s="9" t="s">
        <v>31</v>
      </c>
      <c r="F170" s="9" t="s">
        <v>188</v>
      </c>
      <c r="G170" s="10">
        <v>42309</v>
      </c>
      <c r="H170" s="11"/>
      <c r="I170" s="11"/>
      <c r="J170" s="90" t="str">
        <f t="shared" si="30"/>
        <v>Path=N:\Bhc\Eplans\Sdd\newstandard\
09G01-04E.pdf</v>
      </c>
      <c r="K170" s="64" t="str">
        <f t="shared" si="27"/>
        <v>09G01-04E      SPAN WIRE TEMPORARY TRAFFIC SIGNAL</v>
      </c>
      <c r="L170" s="76">
        <f t="shared" si="28"/>
        <v>9</v>
      </c>
      <c r="M170" s="92" t="str">
        <f t="shared" si="32"/>
        <v>      </v>
      </c>
      <c r="N170" s="5"/>
    </row>
    <row r="171" spans="1:14" s="3" customFormat="1" ht="16.5" customHeight="1" outlineLevel="2">
      <c r="A171" s="7" t="str">
        <f t="shared" si="31"/>
        <v>PDF</v>
      </c>
      <c r="B171" s="8">
        <v>72</v>
      </c>
      <c r="C171" s="42"/>
      <c r="D171" s="9" t="s">
        <v>424</v>
      </c>
      <c r="E171" s="9" t="s">
        <v>31</v>
      </c>
      <c r="F171" s="9" t="s">
        <v>188</v>
      </c>
      <c r="G171" s="10">
        <v>42309</v>
      </c>
      <c r="H171" s="11"/>
      <c r="I171" s="11"/>
      <c r="J171" s="90" t="str">
        <f t="shared" si="30"/>
        <v>Path=N:\Bhc\Eplans\Sdd\newstandard\
09G01-04F.pdf</v>
      </c>
      <c r="K171" s="64" t="str">
        <f t="shared" si="27"/>
        <v>09G01-04F      SPAN WIRE TEMPORARY TRAFFIC SIGNAL</v>
      </c>
      <c r="L171" s="76">
        <f t="shared" si="28"/>
        <v>9</v>
      </c>
      <c r="M171" s="92" t="str">
        <f t="shared" si="32"/>
        <v>      </v>
      </c>
      <c r="N171" s="5"/>
    </row>
    <row r="172" spans="1:14" s="3" customFormat="1" ht="16.5" customHeight="1" outlineLevel="2">
      <c r="A172" s="7" t="str">
        <f t="shared" si="31"/>
        <v>PDF</v>
      </c>
      <c r="B172" s="8">
        <v>72</v>
      </c>
      <c r="C172" s="42"/>
      <c r="D172" s="9" t="s">
        <v>425</v>
      </c>
      <c r="E172" s="9" t="s">
        <v>31</v>
      </c>
      <c r="F172" s="9" t="s">
        <v>188</v>
      </c>
      <c r="G172" s="10">
        <v>42309</v>
      </c>
      <c r="H172" s="11"/>
      <c r="I172" s="11"/>
      <c r="J172" s="90" t="str">
        <f t="shared" si="30"/>
        <v>Path=N:\Bhc\Eplans\Sdd\newstandard\
09G01-04G.pdf</v>
      </c>
      <c r="K172" s="64" t="str">
        <f t="shared" si="27"/>
        <v>09G01-04G      SPAN WIRE TEMPORARY TRAFFIC SIGNAL</v>
      </c>
      <c r="L172" s="76">
        <f t="shared" si="28"/>
        <v>9</v>
      </c>
      <c r="M172" s="92" t="str">
        <f t="shared" si="32"/>
        <v>      </v>
      </c>
      <c r="N172" s="5"/>
    </row>
    <row r="173" spans="1:14" s="3" customFormat="1" ht="16.5" customHeight="1" outlineLevel="2">
      <c r="A173" s="7" t="str">
        <f t="shared" si="31"/>
        <v>PDF</v>
      </c>
      <c r="B173" s="8">
        <v>79</v>
      </c>
      <c r="C173" s="42"/>
      <c r="D173" s="9" t="s">
        <v>515</v>
      </c>
      <c r="E173" s="9" t="s">
        <v>31</v>
      </c>
      <c r="F173" s="9" t="s">
        <v>189</v>
      </c>
      <c r="G173" s="10">
        <v>43221</v>
      </c>
      <c r="H173" s="11"/>
      <c r="I173" s="11"/>
      <c r="J173" s="90" t="str">
        <f t="shared" si="30"/>
        <v>Path=N:\Bhc\Eplans\Sdd\newstandard\
09G02-05A.pdf</v>
      </c>
      <c r="K173" s="64" t="str">
        <f t="shared" si="27"/>
        <v>09G02-05A      BRIDGE TEMPORARY TRAFFIC SIGNAL INSTALLATION</v>
      </c>
      <c r="L173" s="76">
        <f t="shared" si="28"/>
        <v>9</v>
      </c>
      <c r="M173" s="92" t="str">
        <f t="shared" si="32"/>
        <v>      </v>
      </c>
      <c r="N173" s="5"/>
    </row>
    <row r="174" spans="1:14" s="3" customFormat="1" ht="16.5" customHeight="1" outlineLevel="2">
      <c r="A174" s="7" t="str">
        <f t="shared" si="31"/>
        <v>PDF</v>
      </c>
      <c r="B174" s="8">
        <v>80</v>
      </c>
      <c r="C174" s="42"/>
      <c r="D174" s="9" t="s">
        <v>516</v>
      </c>
      <c r="E174" s="9" t="s">
        <v>31</v>
      </c>
      <c r="F174" s="9" t="s">
        <v>189</v>
      </c>
      <c r="G174" s="10">
        <v>43221</v>
      </c>
      <c r="H174" s="11"/>
      <c r="I174" s="11"/>
      <c r="J174" s="90" t="str">
        <f t="shared" si="30"/>
        <v>Path=N:\Bhc\Eplans\Sdd\newstandard\
09G02-05B.pdf</v>
      </c>
      <c r="K174" s="64" t="str">
        <f t="shared" si="27"/>
        <v>09G02-05B      BRIDGE TEMPORARY TRAFFIC SIGNAL INSTALLATION</v>
      </c>
      <c r="L174" s="76">
        <f t="shared" si="28"/>
        <v>9</v>
      </c>
      <c r="M174" s="92" t="str">
        <f t="shared" si="32"/>
        <v>      </v>
      </c>
      <c r="N174" s="5"/>
    </row>
    <row r="175" spans="1:14" s="3" customFormat="1" ht="16.5" customHeight="1" outlineLevel="2">
      <c r="A175" s="7" t="str">
        <f t="shared" si="31"/>
        <v>PDF</v>
      </c>
      <c r="B175" s="8">
        <v>80</v>
      </c>
      <c r="C175" s="42"/>
      <c r="D175" s="9" t="s">
        <v>517</v>
      </c>
      <c r="E175" s="9" t="s">
        <v>31</v>
      </c>
      <c r="F175" s="9" t="s">
        <v>189</v>
      </c>
      <c r="G175" s="10">
        <v>43221</v>
      </c>
      <c r="H175" s="11"/>
      <c r="I175" s="11"/>
      <c r="J175" s="90" t="str">
        <f t="shared" si="30"/>
        <v>Path=N:\Bhc\Eplans\Sdd\newstandard\
09G02-05C.pdf</v>
      </c>
      <c r="K175" s="64" t="str">
        <f t="shared" si="27"/>
        <v>09G02-05C      BRIDGE TEMPORARY TRAFFIC SIGNAL INSTALLATION</v>
      </c>
      <c r="L175" s="76">
        <f t="shared" si="28"/>
        <v>9</v>
      </c>
      <c r="M175" s="92" t="str">
        <f t="shared" si="32"/>
        <v>      </v>
      </c>
      <c r="N175" s="5"/>
    </row>
    <row r="176" spans="1:14" s="3" customFormat="1" ht="16.5" customHeight="1" outlineLevel="1">
      <c r="A176" s="7"/>
      <c r="B176" s="8"/>
      <c r="C176" s="44"/>
      <c r="D176" s="61" t="s">
        <v>374</v>
      </c>
      <c r="E176" s="9"/>
      <c r="F176" s="9"/>
      <c r="G176" s="10"/>
      <c r="H176" s="11"/>
      <c r="I176" s="11"/>
      <c r="J176" s="90"/>
      <c r="K176" s="64" t="str">
        <f t="shared" si="27"/>
        <v>INTELLIGENT TRANSPORATION SYSTEMS</v>
      </c>
      <c r="L176" s="76">
        <f t="shared" si="28"/>
        <v>33</v>
      </c>
      <c r="M176" s="92">
        <f>REPT(" ",33-L176)</f>
      </c>
      <c r="N176" s="5"/>
    </row>
    <row r="177" spans="1:14" s="3" customFormat="1" ht="16.5" customHeight="1" outlineLevel="2">
      <c r="A177" s="7" t="str">
        <f aca="true" t="shared" si="33" ref="A177:A189">HYPERLINK(CONCATENATE(D177,".pdf"),"PDF")</f>
        <v>PDF</v>
      </c>
      <c r="B177" s="8">
        <v>86</v>
      </c>
      <c r="C177" s="42"/>
      <c r="D177" s="9" t="s">
        <v>375</v>
      </c>
      <c r="E177" s="9" t="s">
        <v>33</v>
      </c>
      <c r="F177" s="9" t="s">
        <v>376</v>
      </c>
      <c r="G177" s="10">
        <v>41944</v>
      </c>
      <c r="H177" s="11"/>
      <c r="I177" s="11"/>
      <c r="J177" s="90" t="str">
        <f t="shared" si="30"/>
        <v>Path=N:\Bhc\Eplans\Sdd\newstandard\
09H01-01.pdf</v>
      </c>
      <c r="K177" s="64" t="str">
        <f t="shared" si="27"/>
        <v>09H01-01       BASE ITS CONTROLLER CABINET</v>
      </c>
      <c r="L177" s="76">
        <f t="shared" si="28"/>
        <v>8</v>
      </c>
      <c r="M177" s="92" t="str">
        <f aca="true" t="shared" si="34" ref="M177:M189">REPT(" ",15-L177)</f>
        <v>       </v>
      </c>
      <c r="N177" s="5"/>
    </row>
    <row r="178" spans="1:14" s="3" customFormat="1" ht="16.5" customHeight="1" outlineLevel="2">
      <c r="A178" s="7" t="str">
        <f t="shared" si="33"/>
        <v>PDF</v>
      </c>
      <c r="B178" s="8">
        <v>86</v>
      </c>
      <c r="C178" s="42"/>
      <c r="D178" s="9" t="s">
        <v>377</v>
      </c>
      <c r="E178" s="9" t="s">
        <v>33</v>
      </c>
      <c r="F178" s="9" t="s">
        <v>378</v>
      </c>
      <c r="G178" s="10">
        <v>41944</v>
      </c>
      <c r="H178" s="11"/>
      <c r="I178" s="11"/>
      <c r="J178" s="90" t="str">
        <f t="shared" si="30"/>
        <v>Path=N:\Bhc\Eplans\Sdd\newstandard\
09H03-01.pdf</v>
      </c>
      <c r="K178" s="64" t="str">
        <f t="shared" si="27"/>
        <v>09H03-01       2 CIRCUIT METER BREAKER PEDESTAL</v>
      </c>
      <c r="L178" s="76">
        <f t="shared" si="28"/>
        <v>8</v>
      </c>
      <c r="M178" s="92" t="str">
        <f t="shared" si="34"/>
        <v>       </v>
      </c>
      <c r="N178" s="5"/>
    </row>
    <row r="179" spans="1:14" s="3" customFormat="1" ht="16.5" customHeight="1" outlineLevel="2">
      <c r="A179" s="7" t="str">
        <f t="shared" si="33"/>
        <v>PDF</v>
      </c>
      <c r="B179" s="8">
        <v>86</v>
      </c>
      <c r="C179" s="42"/>
      <c r="D179" s="9" t="s">
        <v>379</v>
      </c>
      <c r="E179" s="9" t="s">
        <v>33</v>
      </c>
      <c r="F179" s="9" t="s">
        <v>383</v>
      </c>
      <c r="G179" s="10">
        <v>41944</v>
      </c>
      <c r="H179" s="11"/>
      <c r="I179" s="11"/>
      <c r="J179" s="90" t="str">
        <f t="shared" si="30"/>
        <v>Path=N:\Bhc\Eplans\Sdd\newstandard\
09H04-01.pdf</v>
      </c>
      <c r="K179" s="64" t="str">
        <f t="shared" si="27"/>
        <v>09H04-01       2 CIRCUIT ELECTRICAL SERVICE METER BREAKER PEDESTAL AND BREAKER DISCONNECT BOX</v>
      </c>
      <c r="L179" s="76">
        <f t="shared" si="28"/>
        <v>8</v>
      </c>
      <c r="M179" s="92" t="str">
        <f t="shared" si="34"/>
        <v>       </v>
      </c>
      <c r="N179" s="5"/>
    </row>
    <row r="180" spans="1:14" s="3" customFormat="1" ht="16.5" customHeight="1" outlineLevel="2">
      <c r="A180" s="7" t="str">
        <f t="shared" si="33"/>
        <v>PDF</v>
      </c>
      <c r="B180" s="8">
        <v>86</v>
      </c>
      <c r="C180" s="42"/>
      <c r="D180" s="9" t="s">
        <v>380</v>
      </c>
      <c r="E180" s="9" t="s">
        <v>33</v>
      </c>
      <c r="F180" s="9" t="s">
        <v>384</v>
      </c>
      <c r="G180" s="10">
        <v>41944</v>
      </c>
      <c r="H180" s="11"/>
      <c r="I180" s="11"/>
      <c r="J180" s="90" t="str">
        <f t="shared" si="30"/>
        <v>Path=N:\Bhc\Eplans\Sdd\newstandard\
09H05-01.pdf</v>
      </c>
      <c r="K180" s="64" t="str">
        <f t="shared" si="27"/>
        <v>09H05-01       CABINET BREAKER DISCONNECT BOX INSTALLATION</v>
      </c>
      <c r="L180" s="76">
        <f t="shared" si="28"/>
        <v>8</v>
      </c>
      <c r="M180" s="92" t="str">
        <f t="shared" si="34"/>
        <v>       </v>
      </c>
      <c r="N180" s="5"/>
    </row>
    <row r="181" spans="1:14" s="3" customFormat="1" ht="16.5" customHeight="1" outlineLevel="2">
      <c r="A181" s="7" t="str">
        <f t="shared" si="33"/>
        <v>PDF</v>
      </c>
      <c r="B181" s="8">
        <v>86</v>
      </c>
      <c r="C181" s="42"/>
      <c r="D181" s="9" t="s">
        <v>426</v>
      </c>
      <c r="E181" s="9" t="s">
        <v>33</v>
      </c>
      <c r="F181" s="9" t="s">
        <v>385</v>
      </c>
      <c r="G181" s="10">
        <v>42309</v>
      </c>
      <c r="H181" s="11"/>
      <c r="I181" s="11"/>
      <c r="J181" s="90" t="str">
        <f t="shared" si="30"/>
        <v>Path=N:\Bhc\Eplans\Sdd\newstandard\
09H06-02.pdf</v>
      </c>
      <c r="K181" s="64" t="str">
        <f t="shared" si="27"/>
        <v>09H06-02       SIGNAL ASSEMBLY ADVANCE FLASHER TYPE 1</v>
      </c>
      <c r="L181" s="76">
        <f t="shared" si="28"/>
        <v>8</v>
      </c>
      <c r="M181" s="92" t="str">
        <f t="shared" si="34"/>
        <v>       </v>
      </c>
      <c r="N181" s="5"/>
    </row>
    <row r="182" spans="1:14" s="3" customFormat="1" ht="16.5" customHeight="1" outlineLevel="2">
      <c r="A182" s="7" t="str">
        <f t="shared" si="33"/>
        <v>PDF</v>
      </c>
      <c r="B182" s="8">
        <v>86</v>
      </c>
      <c r="C182" s="42"/>
      <c r="D182" s="9" t="s">
        <v>381</v>
      </c>
      <c r="E182" s="9" t="s">
        <v>33</v>
      </c>
      <c r="F182" s="9" t="s">
        <v>386</v>
      </c>
      <c r="G182" s="10">
        <v>41944</v>
      </c>
      <c r="H182" s="11"/>
      <c r="I182" s="11"/>
      <c r="J182" s="90" t="str">
        <f t="shared" si="30"/>
        <v>Path=N:\Bhc\Eplans\Sdd\newstandard\
09H07-01.pdf</v>
      </c>
      <c r="K182" s="64" t="str">
        <f t="shared" si="27"/>
        <v>09H07-01       SIGNAL ASSEMBLY RAMP CONTROL SIDEMOUNT</v>
      </c>
      <c r="L182" s="76">
        <f t="shared" si="28"/>
        <v>8</v>
      </c>
      <c r="M182" s="92" t="str">
        <f t="shared" si="34"/>
        <v>       </v>
      </c>
      <c r="N182" s="5"/>
    </row>
    <row r="183" spans="1:14" s="3" customFormat="1" ht="16.5" customHeight="1" outlineLevel="2">
      <c r="A183" s="7" t="str">
        <f t="shared" si="33"/>
        <v>PDF</v>
      </c>
      <c r="B183" s="8">
        <v>86</v>
      </c>
      <c r="C183" s="42"/>
      <c r="D183" s="9" t="s">
        <v>573</v>
      </c>
      <c r="E183" s="9" t="s">
        <v>33</v>
      </c>
      <c r="F183" s="9" t="s">
        <v>387</v>
      </c>
      <c r="G183" s="10">
        <v>43497</v>
      </c>
      <c r="H183" s="11"/>
      <c r="I183" s="11"/>
      <c r="J183" s="90" t="str">
        <f t="shared" si="30"/>
        <v>Path=N:\Bhc\Eplans\Sdd\newstandard\
09H08-03.pdf</v>
      </c>
      <c r="K183" s="64" t="str">
        <f t="shared" si="27"/>
        <v>09H08-03       COMMUNICATIONS MANHOLE DETAILS</v>
      </c>
      <c r="L183" s="76">
        <f t="shared" si="28"/>
        <v>8</v>
      </c>
      <c r="M183" s="92" t="str">
        <f t="shared" si="34"/>
        <v>       </v>
      </c>
      <c r="N183" s="5"/>
    </row>
    <row r="184" spans="1:14" s="3" customFormat="1" ht="16.5" customHeight="1" outlineLevel="2">
      <c r="A184" s="7" t="str">
        <f t="shared" si="33"/>
        <v>PDF</v>
      </c>
      <c r="B184" s="8">
        <v>86</v>
      </c>
      <c r="C184" s="42"/>
      <c r="D184" s="9" t="s">
        <v>494</v>
      </c>
      <c r="E184" s="9" t="s">
        <v>33</v>
      </c>
      <c r="F184" s="9" t="s">
        <v>495</v>
      </c>
      <c r="G184" s="10">
        <v>43040</v>
      </c>
      <c r="H184" s="11"/>
      <c r="I184" s="11"/>
      <c r="J184" s="90" t="str">
        <f t="shared" si="30"/>
        <v>Path=N:\Bhc\Eplans\Sdd\newstandard\
09H09-02.pdf</v>
      </c>
      <c r="K184" s="64" t="str">
        <f t="shared" si="27"/>
        <v>09H09-02       COMMUNICATION VAULT TYPE 1</v>
      </c>
      <c r="L184" s="76">
        <f t="shared" si="28"/>
        <v>8</v>
      </c>
      <c r="M184" s="92" t="str">
        <f t="shared" si="34"/>
        <v>       </v>
      </c>
      <c r="N184" s="5"/>
    </row>
    <row r="185" spans="1:14" s="3" customFormat="1" ht="16.5" customHeight="1" outlineLevel="2">
      <c r="A185" s="7" t="str">
        <f t="shared" si="33"/>
        <v>PDF</v>
      </c>
      <c r="B185" s="8"/>
      <c r="C185" s="42"/>
      <c r="D185" s="9" t="s">
        <v>496</v>
      </c>
      <c r="E185" s="9"/>
      <c r="F185" s="9" t="s">
        <v>497</v>
      </c>
      <c r="G185" s="10">
        <v>43040</v>
      </c>
      <c r="H185" s="11"/>
      <c r="I185" s="11"/>
      <c r="J185" s="90" t="str">
        <f t="shared" si="30"/>
        <v>Path=N:\Bhc\Eplans\Sdd\newstandard\
09H10-01.pdf</v>
      </c>
      <c r="K185" s="64" t="str">
        <f t="shared" si="27"/>
        <v>09H10-01       COMMUNICATION VAULT TYPE - ROUND</v>
      </c>
      <c r="L185" s="76">
        <f t="shared" si="28"/>
        <v>8</v>
      </c>
      <c r="M185" s="92" t="str">
        <f t="shared" si="34"/>
        <v>       </v>
      </c>
      <c r="N185" s="5"/>
    </row>
    <row r="186" spans="1:14" s="3" customFormat="1" ht="16.5" customHeight="1" outlineLevel="2">
      <c r="A186" s="7" t="str">
        <f t="shared" si="33"/>
        <v>PDF</v>
      </c>
      <c r="B186" s="8">
        <v>86</v>
      </c>
      <c r="C186" s="42"/>
      <c r="D186" s="9" t="s">
        <v>382</v>
      </c>
      <c r="E186" s="9" t="s">
        <v>33</v>
      </c>
      <c r="F186" s="9" t="s">
        <v>388</v>
      </c>
      <c r="G186" s="10">
        <v>41944</v>
      </c>
      <c r="H186" s="11"/>
      <c r="I186" s="11"/>
      <c r="J186" s="90" t="str">
        <f t="shared" si="30"/>
        <v>Path=N:\Bhc\Eplans\Sdd\newstandard\
09H11-01.pdf</v>
      </c>
      <c r="K186" s="64" t="str">
        <f t="shared" si="27"/>
        <v>09H11-01       IDENTIFICATION PLAQUE REQUIREMENTS AND PLACEMENTS</v>
      </c>
      <c r="L186" s="76">
        <f t="shared" si="28"/>
        <v>8</v>
      </c>
      <c r="M186" s="92" t="str">
        <f t="shared" si="34"/>
        <v>       </v>
      </c>
      <c r="N186" s="5"/>
    </row>
    <row r="187" spans="1:14" s="3" customFormat="1" ht="16.5" customHeight="1" outlineLevel="2">
      <c r="A187" s="7" t="str">
        <f t="shared" si="33"/>
        <v>PDF</v>
      </c>
      <c r="B187" s="8">
        <v>86</v>
      </c>
      <c r="C187" s="42"/>
      <c r="D187" s="9" t="s">
        <v>498</v>
      </c>
      <c r="E187" s="9" t="s">
        <v>33</v>
      </c>
      <c r="F187" s="9" t="s">
        <v>501</v>
      </c>
      <c r="G187" s="10">
        <v>41944</v>
      </c>
      <c r="H187" s="11"/>
      <c r="I187" s="11"/>
      <c r="J187" s="90" t="str">
        <f t="shared" si="30"/>
        <v>Path=N:\Bhc\Eplans\Sdd\newstandard\
09H14-01.pdf</v>
      </c>
      <c r="K187" s="64" t="str">
        <f t="shared" si="27"/>
        <v>09H14-01       WIRELESS DETECTION SENSOR MOUNTING</v>
      </c>
      <c r="L187" s="76">
        <f t="shared" si="28"/>
        <v>8</v>
      </c>
      <c r="M187" s="92" t="str">
        <f t="shared" si="34"/>
        <v>       </v>
      </c>
      <c r="N187" s="5"/>
    </row>
    <row r="188" spans="1:14" s="3" customFormat="1" ht="16.5" customHeight="1" outlineLevel="2">
      <c r="A188" s="7" t="str">
        <f t="shared" si="33"/>
        <v>PDF</v>
      </c>
      <c r="B188" s="8">
        <v>86</v>
      </c>
      <c r="C188" s="42"/>
      <c r="D188" s="9" t="s">
        <v>499</v>
      </c>
      <c r="E188" s="9" t="s">
        <v>33</v>
      </c>
      <c r="F188" s="9" t="s">
        <v>502</v>
      </c>
      <c r="G188" s="10">
        <v>43040</v>
      </c>
      <c r="H188" s="11"/>
      <c r="I188" s="11"/>
      <c r="J188" s="90" t="str">
        <f t="shared" si="30"/>
        <v>Path=N:\Bhc\Eplans\Sdd\newstandard\
09H15-01.pdf</v>
      </c>
      <c r="K188" s="64" t="str">
        <f t="shared" si="27"/>
        <v>09H15-01       MOUNTED CONTROLLER MICROWAVE DETECTOR ASSEMBLY INSTALLATION</v>
      </c>
      <c r="L188" s="76">
        <f t="shared" si="28"/>
        <v>8</v>
      </c>
      <c r="M188" s="92" t="str">
        <f t="shared" si="34"/>
        <v>       </v>
      </c>
      <c r="N188" s="5"/>
    </row>
    <row r="189" spans="1:14" s="3" customFormat="1" ht="16.5" customHeight="1" outlineLevel="2">
      <c r="A189" s="7" t="str">
        <f t="shared" si="33"/>
        <v>PDF</v>
      </c>
      <c r="B189" s="8">
        <v>86</v>
      </c>
      <c r="C189" s="42"/>
      <c r="D189" s="9" t="s">
        <v>500</v>
      </c>
      <c r="E189" s="9" t="s">
        <v>33</v>
      </c>
      <c r="F189" s="9" t="s">
        <v>503</v>
      </c>
      <c r="G189" s="10">
        <v>43040</v>
      </c>
      <c r="H189" s="11"/>
      <c r="I189" s="11"/>
      <c r="J189" s="90" t="str">
        <f t="shared" si="30"/>
        <v>Path=N:\Bhc\Eplans\Sdd\newstandard\
09H16-01.pdf</v>
      </c>
      <c r="K189" s="64" t="str">
        <f t="shared" si="27"/>
        <v>09H16-01       INSTALL WIRELESS ANTENNA</v>
      </c>
      <c r="L189" s="76">
        <f t="shared" si="28"/>
        <v>8</v>
      </c>
      <c r="M189" s="92" t="str">
        <f t="shared" si="34"/>
        <v>       </v>
      </c>
      <c r="N189" s="5"/>
    </row>
    <row r="190" spans="1:14" s="3" customFormat="1" ht="16.5" customHeight="1" outlineLevel="1">
      <c r="A190" s="7"/>
      <c r="B190" s="8"/>
      <c r="C190" s="44"/>
      <c r="D190" s="61" t="s">
        <v>32</v>
      </c>
      <c r="E190" s="9"/>
      <c r="F190" s="9"/>
      <c r="G190" s="10"/>
      <c r="H190" s="11"/>
      <c r="I190" s="11"/>
      <c r="J190" s="90"/>
      <c r="K190" s="64" t="str">
        <f t="shared" si="27"/>
        <v>FREEWAY LIGHTING DESIGN </v>
      </c>
      <c r="L190" s="76">
        <f t="shared" si="28"/>
        <v>24</v>
      </c>
      <c r="M190" s="92">
        <f>REPT(" ",24-L190)</f>
      </c>
      <c r="N190" s="5"/>
    </row>
    <row r="191" spans="1:14" s="3" customFormat="1" ht="16.5" customHeight="1" outlineLevel="2">
      <c r="A191" s="7" t="str">
        <f aca="true" t="shared" si="35" ref="A191:A212">HYPERLINK(CONCATENATE(D191,".pdf"),"PDF")</f>
        <v>PDF</v>
      </c>
      <c r="B191" s="8">
        <v>87</v>
      </c>
      <c r="C191" s="42"/>
      <c r="D191" s="9" t="s">
        <v>743</v>
      </c>
      <c r="E191" s="9" t="s">
        <v>33</v>
      </c>
      <c r="F191" s="9" t="s">
        <v>109</v>
      </c>
      <c r="G191" s="10">
        <v>44774</v>
      </c>
      <c r="H191" s="11"/>
      <c r="I191" s="11"/>
      <c r="J191" s="90" t="str">
        <f t="shared" si="30"/>
        <v>Path=N:\Bhc\Eplans\Sdd\newstandard\
10A01-04.pdf</v>
      </c>
      <c r="K191" s="64" t="str">
        <f t="shared" si="27"/>
        <v>10A01-04       ELECTRICAL HANDHOLE WIRING </v>
      </c>
      <c r="L191" s="76">
        <f t="shared" si="28"/>
        <v>8</v>
      </c>
      <c r="M191" s="92" t="str">
        <f>REPT(" ",15-L191)</f>
        <v>       </v>
      </c>
      <c r="N191" s="5"/>
    </row>
    <row r="192" spans="1:14" s="3" customFormat="1" ht="16.5" customHeight="1" outlineLevel="2">
      <c r="A192" s="7" t="str">
        <f t="shared" si="35"/>
        <v>PDF</v>
      </c>
      <c r="B192" s="8">
        <v>87</v>
      </c>
      <c r="C192" s="42"/>
      <c r="D192" s="9" t="s">
        <v>413</v>
      </c>
      <c r="E192" s="9" t="s">
        <v>33</v>
      </c>
      <c r="F192" s="9" t="s">
        <v>110</v>
      </c>
      <c r="G192" s="10">
        <v>42125</v>
      </c>
      <c r="H192" s="11"/>
      <c r="I192" s="11"/>
      <c r="J192" s="90" t="str">
        <f t="shared" si="30"/>
        <v>Path=N:\Bhc\Eplans\Sdd\newstandard\
10A02-03.pdf</v>
      </c>
      <c r="K192" s="64" t="str">
        <f t="shared" si="27"/>
        <v>10A02-03       IDENTIFICATION PLAQUES LIGHT POLES </v>
      </c>
      <c r="L192" s="76">
        <f t="shared" si="28"/>
        <v>8</v>
      </c>
      <c r="M192" s="92" t="str">
        <f aca="true" t="shared" si="36" ref="M192:M213">REPT(" ",15-L192)</f>
        <v>       </v>
      </c>
      <c r="N192" s="5"/>
    </row>
    <row r="193" spans="1:14" s="3" customFormat="1" ht="16.5" customHeight="1" outlineLevel="2">
      <c r="A193" s="7" t="str">
        <f t="shared" si="35"/>
        <v>PDF</v>
      </c>
      <c r="B193" s="8">
        <v>88</v>
      </c>
      <c r="C193" s="42"/>
      <c r="D193" s="9" t="s">
        <v>293</v>
      </c>
      <c r="E193" s="9" t="s">
        <v>33</v>
      </c>
      <c r="F193" s="9" t="s">
        <v>111</v>
      </c>
      <c r="G193" s="10">
        <v>40575</v>
      </c>
      <c r="H193" s="11"/>
      <c r="I193" s="11"/>
      <c r="J193" s="90" t="str">
        <f t="shared" si="30"/>
        <v>Path=N:\Bhc\Eplans\Sdd\newstandard\
10A03-03.pdf</v>
      </c>
      <c r="K193" s="64" t="str">
        <f t="shared" si="27"/>
        <v>10A03-03       CIRCUIT IDENTIFICATION PLAQUES SIGN BRIDGES </v>
      </c>
      <c r="L193" s="76">
        <f t="shared" si="28"/>
        <v>8</v>
      </c>
      <c r="M193" s="92" t="str">
        <f t="shared" si="36"/>
        <v>       </v>
      </c>
      <c r="N193" s="5"/>
    </row>
    <row r="194" spans="1:14" s="3" customFormat="1" ht="16.5" customHeight="1" outlineLevel="2">
      <c r="A194" s="7" t="str">
        <f t="shared" si="35"/>
        <v>PDF</v>
      </c>
      <c r="B194" s="8">
        <v>89</v>
      </c>
      <c r="C194" s="42"/>
      <c r="D194" s="9" t="s">
        <v>427</v>
      </c>
      <c r="E194" s="9" t="s">
        <v>33</v>
      </c>
      <c r="F194" s="9" t="s">
        <v>112</v>
      </c>
      <c r="G194" s="10">
        <v>42309</v>
      </c>
      <c r="H194" s="11"/>
      <c r="I194" s="11"/>
      <c r="J194" s="90" t="str">
        <f t="shared" si="30"/>
        <v>Path=N:\Bhc\Eplans\Sdd\newstandard\
10A04-03.pdf</v>
      </c>
      <c r="K194" s="64" t="str">
        <f t="shared" si="27"/>
        <v>10A04-03       IDENTIFICATION PLAQUES UNDERDECK AND HIGH MAST LIGHTING </v>
      </c>
      <c r="L194" s="76">
        <f t="shared" si="28"/>
        <v>8</v>
      </c>
      <c r="M194" s="92" t="str">
        <f t="shared" si="36"/>
        <v>       </v>
      </c>
      <c r="N194" s="5"/>
    </row>
    <row r="195" spans="1:14" s="3" customFormat="1" ht="16.5" customHeight="1" outlineLevel="2">
      <c r="A195" s="7" t="str">
        <f t="shared" si="35"/>
        <v>PDF</v>
      </c>
      <c r="B195" s="8">
        <v>90</v>
      </c>
      <c r="C195" s="42"/>
      <c r="D195" s="9" t="s">
        <v>574</v>
      </c>
      <c r="E195" s="9" t="s">
        <v>33</v>
      </c>
      <c r="F195" s="9" t="s">
        <v>113</v>
      </c>
      <c r="G195" s="10">
        <v>43497</v>
      </c>
      <c r="H195" s="11"/>
      <c r="I195" s="11"/>
      <c r="J195" s="90" t="str">
        <f t="shared" si="30"/>
        <v>Path=N:\Bhc\Eplans\Sdd\newstandard\
10A05-03.pdf</v>
      </c>
      <c r="K195" s="64" t="str">
        <f t="shared" si="27"/>
        <v>10A05-03       ELECTRICAL DETAILS GROUND MOUNT LIGHT POLES ISOLATED NEUTRAL SYSTEMS</v>
      </c>
      <c r="L195" s="76">
        <f t="shared" si="28"/>
        <v>8</v>
      </c>
      <c r="M195" s="92" t="str">
        <f t="shared" si="36"/>
        <v>       </v>
      </c>
      <c r="N195" s="5"/>
    </row>
    <row r="196" spans="1:14" s="3" customFormat="1" ht="16.5" customHeight="1" outlineLevel="2">
      <c r="A196" s="7" t="str">
        <f t="shared" si="35"/>
        <v>PDF</v>
      </c>
      <c r="B196" s="8">
        <v>91</v>
      </c>
      <c r="C196" s="42"/>
      <c r="D196" s="9" t="s">
        <v>575</v>
      </c>
      <c r="E196" s="9" t="s">
        <v>33</v>
      </c>
      <c r="F196" s="9" t="s">
        <v>114</v>
      </c>
      <c r="G196" s="10">
        <v>43497</v>
      </c>
      <c r="H196" s="11"/>
      <c r="I196" s="11"/>
      <c r="J196" s="90" t="str">
        <f t="shared" si="30"/>
        <v>Path=N:\Bhc\Eplans\Sdd\newstandard\
10A06-03.pdf</v>
      </c>
      <c r="K196" s="64" t="str">
        <f t="shared" si="27"/>
        <v>10A06-03       ELECTRICAL DETAILS GROUND MOUNT LIGHT POLES GROUNDED  NEUTRAL SYSTEMS</v>
      </c>
      <c r="L196" s="76">
        <f t="shared" si="28"/>
        <v>8</v>
      </c>
      <c r="M196" s="92" t="str">
        <f t="shared" si="36"/>
        <v>       </v>
      </c>
      <c r="N196" s="5"/>
    </row>
    <row r="197" spans="1:14" s="3" customFormat="1" ht="16.5" customHeight="1" outlineLevel="2">
      <c r="A197" s="7" t="str">
        <f t="shared" si="35"/>
        <v>PDF</v>
      </c>
      <c r="B197" s="8">
        <v>92</v>
      </c>
      <c r="C197" s="42"/>
      <c r="D197" s="9" t="s">
        <v>576</v>
      </c>
      <c r="E197" s="9" t="s">
        <v>33</v>
      </c>
      <c r="F197" s="9" t="s">
        <v>115</v>
      </c>
      <c r="G197" s="10">
        <v>43497</v>
      </c>
      <c r="H197" s="11"/>
      <c r="I197" s="11"/>
      <c r="J197" s="90" t="str">
        <f t="shared" si="30"/>
        <v>Path=N:\Bhc\Eplans\Sdd\newstandard\
10A07-03.pdf</v>
      </c>
      <c r="K197" s="64" t="str">
        <f t="shared" si="27"/>
        <v>10A07-03       ELECTRICAL DETAILS GROUND MOUNT LIGHT POLES PHASE-TO-PHASE SYSTEMS</v>
      </c>
      <c r="L197" s="76">
        <f t="shared" si="28"/>
        <v>8</v>
      </c>
      <c r="M197" s="92" t="str">
        <f t="shared" si="36"/>
        <v>       </v>
      </c>
      <c r="N197" s="5"/>
    </row>
    <row r="198" spans="1:14" s="3" customFormat="1" ht="16.5" customHeight="1" outlineLevel="2">
      <c r="A198" s="7" t="str">
        <f t="shared" si="35"/>
        <v>PDF</v>
      </c>
      <c r="B198" s="8">
        <v>93</v>
      </c>
      <c r="C198" s="42"/>
      <c r="D198" s="9" t="s">
        <v>589</v>
      </c>
      <c r="E198" s="9" t="s">
        <v>33</v>
      </c>
      <c r="F198" s="9" t="s">
        <v>116</v>
      </c>
      <c r="G198" s="10">
        <v>43497</v>
      </c>
      <c r="H198" s="11"/>
      <c r="I198" s="11"/>
      <c r="J198" s="90" t="str">
        <f t="shared" si="30"/>
        <v>Path=N:\Bhc\Eplans\Sdd\newstandard\
10A08-03.pdf</v>
      </c>
      <c r="K198" s="64" t="str">
        <f t="shared" si="27"/>
        <v>10A08-03       ELECTRICAL DETAILS STRUCTURE MOUNT LIGHT POLES ISOLATED NEUTRAL SYSTEMS</v>
      </c>
      <c r="L198" s="76">
        <f t="shared" si="28"/>
        <v>8</v>
      </c>
      <c r="M198" s="92" t="str">
        <f t="shared" si="36"/>
        <v>       </v>
      </c>
      <c r="N198" s="5"/>
    </row>
    <row r="199" spans="1:14" s="3" customFormat="1" ht="16.5" customHeight="1" outlineLevel="2">
      <c r="A199" s="7" t="str">
        <f t="shared" si="35"/>
        <v>PDF</v>
      </c>
      <c r="B199" s="8">
        <v>94</v>
      </c>
      <c r="C199" s="42"/>
      <c r="D199" s="9" t="s">
        <v>577</v>
      </c>
      <c r="E199" s="9" t="s">
        <v>33</v>
      </c>
      <c r="F199" s="9" t="s">
        <v>117</v>
      </c>
      <c r="G199" s="10">
        <v>43497</v>
      </c>
      <c r="H199" s="11"/>
      <c r="I199" s="11"/>
      <c r="J199" s="90" t="str">
        <f t="shared" si="30"/>
        <v>Path=N:\Bhc\Eplans\Sdd\newstandard\
10A09-03.pdf</v>
      </c>
      <c r="K199" s="64" t="str">
        <f t="shared" si="27"/>
        <v>10A09-03       ELECTRICAL DETAILS STRUCTURE MOUNT LIGHT POLES GROUNDED NEUTRAL SYSTEMS</v>
      </c>
      <c r="L199" s="76">
        <f t="shared" si="28"/>
        <v>8</v>
      </c>
      <c r="M199" s="92" t="str">
        <f t="shared" si="36"/>
        <v>       </v>
      </c>
      <c r="N199" s="5"/>
    </row>
    <row r="200" spans="1:14" s="3" customFormat="1" ht="16.5" customHeight="1" outlineLevel="2">
      <c r="A200" s="7" t="str">
        <f t="shared" si="35"/>
        <v>PDF</v>
      </c>
      <c r="B200" s="8">
        <v>95</v>
      </c>
      <c r="C200" s="42"/>
      <c r="D200" s="9" t="s">
        <v>578</v>
      </c>
      <c r="E200" s="9" t="s">
        <v>33</v>
      </c>
      <c r="F200" s="9" t="s">
        <v>118</v>
      </c>
      <c r="G200" s="10">
        <v>43497</v>
      </c>
      <c r="H200" s="11"/>
      <c r="I200" s="11"/>
      <c r="J200" s="90" t="str">
        <f t="shared" si="30"/>
        <v>Path=N:\Bhc\Eplans\Sdd\newstandard\
10A10-03.pdf</v>
      </c>
      <c r="K200" s="64" t="str">
        <f t="shared" si="27"/>
        <v>10A10-03       ELECTRICAL DETAILS STRUCTURE MOUNT LIGHT POLES PHASE-TO-PHASE SYSTEMS</v>
      </c>
      <c r="L200" s="76">
        <f t="shared" si="28"/>
        <v>8</v>
      </c>
      <c r="M200" s="92" t="str">
        <f t="shared" si="36"/>
        <v>       </v>
      </c>
      <c r="N200" s="5"/>
    </row>
    <row r="201" spans="1:14" s="3" customFormat="1" ht="16.5" customHeight="1" outlineLevel="2">
      <c r="A201" s="7" t="str">
        <f t="shared" si="35"/>
        <v>PDF</v>
      </c>
      <c r="B201" s="8">
        <v>96</v>
      </c>
      <c r="C201" s="42"/>
      <c r="D201" s="9" t="s">
        <v>579</v>
      </c>
      <c r="E201" s="9" t="s">
        <v>33</v>
      </c>
      <c r="F201" s="9" t="s">
        <v>119</v>
      </c>
      <c r="G201" s="10">
        <v>43497</v>
      </c>
      <c r="H201" s="11"/>
      <c r="I201" s="11"/>
      <c r="J201" s="90" t="str">
        <f t="shared" si="30"/>
        <v>Path=N:\Bhc\Eplans\Sdd\newstandard\
10A11-03.pdf</v>
      </c>
      <c r="K201" s="64" t="str">
        <f t="shared" si="27"/>
        <v>10A11-03       ELECTRICAL DETAILS MEDIAN MOUNT LIGHT POLES ISOLATED NEUTRAL SYSTEMS</v>
      </c>
      <c r="L201" s="76">
        <f t="shared" si="28"/>
        <v>8</v>
      </c>
      <c r="M201" s="92" t="str">
        <f t="shared" si="36"/>
        <v>       </v>
      </c>
      <c r="N201" s="5"/>
    </row>
    <row r="202" spans="1:14" s="3" customFormat="1" ht="16.5" customHeight="1" outlineLevel="2">
      <c r="A202" s="7" t="str">
        <f t="shared" si="35"/>
        <v>PDF</v>
      </c>
      <c r="B202" s="8">
        <v>97</v>
      </c>
      <c r="C202" s="42"/>
      <c r="D202" s="9" t="s">
        <v>580</v>
      </c>
      <c r="E202" s="9" t="s">
        <v>33</v>
      </c>
      <c r="F202" s="9" t="s">
        <v>120</v>
      </c>
      <c r="G202" s="10">
        <v>43497</v>
      </c>
      <c r="H202" s="11"/>
      <c r="I202" s="11"/>
      <c r="J202" s="90" t="str">
        <f t="shared" si="30"/>
        <v>Path=N:\Bhc\Eplans\Sdd\newstandard\
10A12-03.pdf</v>
      </c>
      <c r="K202" s="64" t="str">
        <f t="shared" si="27"/>
        <v>10A12-03       ELECTRICAL DETAILS MEDIAN MOUNT LIGHT POLES GROUNDED NEUTRAL SYSTEMS</v>
      </c>
      <c r="L202" s="76">
        <f t="shared" si="28"/>
        <v>8</v>
      </c>
      <c r="M202" s="92" t="str">
        <f t="shared" si="36"/>
        <v>       </v>
      </c>
      <c r="N202" s="5"/>
    </row>
    <row r="203" spans="1:14" s="3" customFormat="1" ht="16.5" customHeight="1" outlineLevel="2">
      <c r="A203" s="7" t="str">
        <f t="shared" si="35"/>
        <v>PDF</v>
      </c>
      <c r="B203" s="8"/>
      <c r="C203" s="42"/>
      <c r="D203" s="9" t="s">
        <v>581</v>
      </c>
      <c r="E203" s="9"/>
      <c r="F203" s="9" t="s">
        <v>121</v>
      </c>
      <c r="G203" s="10">
        <v>43497</v>
      </c>
      <c r="H203" s="11"/>
      <c r="I203" s="11"/>
      <c r="J203" s="90" t="str">
        <f t="shared" si="30"/>
        <v>Path=N:\Bhc\Eplans\Sdd\newstandard\
10A14-03A.pdf</v>
      </c>
      <c r="K203" s="64" t="str">
        <f t="shared" si="27"/>
        <v>10A14-03A      ELECTRICAL DETAILS HIGH MAST LIGHTING </v>
      </c>
      <c r="L203" s="76">
        <f t="shared" si="28"/>
        <v>9</v>
      </c>
      <c r="M203" s="92" t="str">
        <f t="shared" si="36"/>
        <v>      </v>
      </c>
      <c r="N203" s="5"/>
    </row>
    <row r="204" spans="1:14" s="3" customFormat="1" ht="16.5" customHeight="1" outlineLevel="2">
      <c r="A204" s="7" t="str">
        <f t="shared" si="35"/>
        <v>PDF</v>
      </c>
      <c r="B204" s="8">
        <v>99</v>
      </c>
      <c r="C204" s="42"/>
      <c r="D204" s="9" t="s">
        <v>582</v>
      </c>
      <c r="E204" s="9" t="s">
        <v>33</v>
      </c>
      <c r="F204" s="9" t="s">
        <v>121</v>
      </c>
      <c r="G204" s="10">
        <v>43497</v>
      </c>
      <c r="H204" s="11"/>
      <c r="I204" s="11"/>
      <c r="J204" s="90" t="str">
        <f t="shared" si="30"/>
        <v>Path=N:\Bhc\Eplans\Sdd\newstandard\
10A14-03B.pdf</v>
      </c>
      <c r="K204" s="64" t="str">
        <f t="shared" si="27"/>
        <v>10A14-03B      ELECTRICAL DETAILS HIGH MAST LIGHTING </v>
      </c>
      <c r="L204" s="76">
        <f t="shared" si="28"/>
        <v>9</v>
      </c>
      <c r="M204" s="92" t="str">
        <f t="shared" si="36"/>
        <v>      </v>
      </c>
      <c r="N204" s="5"/>
    </row>
    <row r="205" spans="1:14" s="3" customFormat="1" ht="16.5" customHeight="1" outlineLevel="2">
      <c r="A205" s="7" t="str">
        <f t="shared" si="35"/>
        <v>PDF</v>
      </c>
      <c r="B205" s="8"/>
      <c r="C205" s="42"/>
      <c r="D205" s="9" t="s">
        <v>358</v>
      </c>
      <c r="E205" s="9"/>
      <c r="F205" s="9" t="s">
        <v>122</v>
      </c>
      <c r="G205" s="10">
        <v>41671</v>
      </c>
      <c r="H205" s="11"/>
      <c r="I205" s="11"/>
      <c r="J205" s="90" t="str">
        <f t="shared" si="30"/>
        <v>Path=N:\Bhc\Eplans\Sdd\newstandard\
10A15-04A.pdf</v>
      </c>
      <c r="K205" s="64" t="str">
        <f t="shared" si="27"/>
        <v>10A15-04A      ELECTRICAL DETAILS UNDERDECK LIGHTING  </v>
      </c>
      <c r="L205" s="76">
        <f t="shared" si="28"/>
        <v>9</v>
      </c>
      <c r="M205" s="92" t="str">
        <f t="shared" si="36"/>
        <v>      </v>
      </c>
      <c r="N205" s="5"/>
    </row>
    <row r="206" spans="1:14" s="3" customFormat="1" ht="16.5" customHeight="1" outlineLevel="2">
      <c r="A206" s="7" t="str">
        <f t="shared" si="35"/>
        <v>PDF</v>
      </c>
      <c r="B206" s="8">
        <v>100</v>
      </c>
      <c r="C206" s="42"/>
      <c r="D206" s="9" t="s">
        <v>359</v>
      </c>
      <c r="E206" s="9" t="s">
        <v>33</v>
      </c>
      <c r="F206" s="9" t="s">
        <v>122</v>
      </c>
      <c r="G206" s="10">
        <v>41671</v>
      </c>
      <c r="H206" s="11"/>
      <c r="I206" s="11"/>
      <c r="J206" s="90" t="str">
        <f t="shared" si="30"/>
        <v>Path=N:\Bhc\Eplans\Sdd\newstandard\
10A15-04B.pdf</v>
      </c>
      <c r="K206" s="64" t="str">
        <f t="shared" si="27"/>
        <v>10A15-04B      ELECTRICAL DETAILS UNDERDECK LIGHTING  </v>
      </c>
      <c r="L206" s="76">
        <f t="shared" si="28"/>
        <v>9</v>
      </c>
      <c r="M206" s="92" t="str">
        <f t="shared" si="36"/>
        <v>      </v>
      </c>
      <c r="N206" s="5"/>
    </row>
    <row r="207" spans="1:14" s="3" customFormat="1" ht="16.5" customHeight="1" outlineLevel="2">
      <c r="A207" s="7" t="str">
        <f t="shared" si="35"/>
        <v>PDF</v>
      </c>
      <c r="B207" s="8"/>
      <c r="C207" s="42"/>
      <c r="D207" s="9" t="s">
        <v>744</v>
      </c>
      <c r="E207" s="9"/>
      <c r="F207" s="9" t="s">
        <v>400</v>
      </c>
      <c r="G207" s="10">
        <v>44774</v>
      </c>
      <c r="H207" s="11"/>
      <c r="I207" s="11"/>
      <c r="J207" s="90" t="str">
        <f t="shared" si="30"/>
        <v>Path=N:\Bhc\Eplans\Sdd\newstandard\
10A17-05A.pdf</v>
      </c>
      <c r="K207" s="64" t="str">
        <f t="shared" si="27"/>
        <v>10A17-05A      POLES, TYPES 7  ALUMINUM  -  35'-10" SHAFT </v>
      </c>
      <c r="L207" s="76">
        <f t="shared" si="28"/>
        <v>9</v>
      </c>
      <c r="M207" s="92" t="str">
        <f>REPT(" ",15-L207)</f>
        <v>      </v>
      </c>
      <c r="N207" s="5"/>
    </row>
    <row r="208" spans="1:14" s="3" customFormat="1" ht="16.5" customHeight="1" outlineLevel="2">
      <c r="A208" s="7" t="str">
        <f t="shared" si="35"/>
        <v>PDF</v>
      </c>
      <c r="B208" s="8"/>
      <c r="C208" s="42"/>
      <c r="D208" s="9" t="s">
        <v>745</v>
      </c>
      <c r="E208" s="9"/>
      <c r="F208" s="9" t="s">
        <v>401</v>
      </c>
      <c r="G208" s="10">
        <v>44774</v>
      </c>
      <c r="H208" s="11"/>
      <c r="I208" s="11"/>
      <c r="J208" s="90" t="str">
        <f t="shared" si="30"/>
        <v>Path=N:\Bhc\Eplans\Sdd\newstandard\
10A17-05B.pdf</v>
      </c>
      <c r="K208" s="64" t="str">
        <f t="shared" si="27"/>
        <v>10A17-05B      POLES, TYPES A  ALUMINUM 47'-6" SHAFT </v>
      </c>
      <c r="L208" s="76">
        <f t="shared" si="28"/>
        <v>9</v>
      </c>
      <c r="M208" s="92" t="str">
        <f>REPT(" ",15-L208)</f>
        <v>      </v>
      </c>
      <c r="N208" s="5"/>
    </row>
    <row r="209" spans="1:14" s="3" customFormat="1" ht="16.5" customHeight="1" outlineLevel="2">
      <c r="A209" s="7" t="str">
        <f t="shared" si="35"/>
        <v>PDF</v>
      </c>
      <c r="B209" s="8">
        <v>102</v>
      </c>
      <c r="C209" s="42"/>
      <c r="D209" s="9" t="s">
        <v>746</v>
      </c>
      <c r="E209" s="9" t="s">
        <v>33</v>
      </c>
      <c r="F209" s="9" t="s">
        <v>402</v>
      </c>
      <c r="G209" s="10">
        <v>44774</v>
      </c>
      <c r="H209" s="11"/>
      <c r="I209" s="11"/>
      <c r="J209" s="90" t="str">
        <f t="shared" si="30"/>
        <v>Path=N:\Bhc\Eplans\Sdd\newstandard\
10A17-05C.pdf</v>
      </c>
      <c r="K209" s="64" t="str">
        <f t="shared" si="27"/>
        <v>10A17-05C      POLES, TYPES E,  ALUMINUM 49'-0" SHAFT </v>
      </c>
      <c r="L209" s="76">
        <f t="shared" si="28"/>
        <v>9</v>
      </c>
      <c r="M209" s="92" t="str">
        <f>REPT(" ",15-L209)</f>
        <v>      </v>
      </c>
      <c r="N209" s="5"/>
    </row>
    <row r="210" spans="1:14" s="3" customFormat="1" ht="16.5" customHeight="1" outlineLevel="2">
      <c r="A210" s="7" t="str">
        <f t="shared" si="35"/>
        <v>PDF</v>
      </c>
      <c r="B210" s="8">
        <v>103</v>
      </c>
      <c r="C210" s="42"/>
      <c r="D210" s="9" t="s">
        <v>747</v>
      </c>
      <c r="E210" s="9" t="s">
        <v>33</v>
      </c>
      <c r="F210" s="9" t="s">
        <v>748</v>
      </c>
      <c r="G210" s="10">
        <v>44774</v>
      </c>
      <c r="H210" s="11"/>
      <c r="I210" s="11"/>
      <c r="J210" s="90" t="str">
        <f t="shared" si="30"/>
        <v>Path=N:\Bhc\Eplans\Sdd\newstandard\
10A17-05D.pdf</v>
      </c>
      <c r="K210" s="64" t="str">
        <f t="shared" si="27"/>
        <v>10A17-05D      POLE, TYPE F </v>
      </c>
      <c r="L210" s="76">
        <f t="shared" si="28"/>
        <v>9</v>
      </c>
      <c r="M210" s="92" t="str">
        <f>REPT(" ",15-L210)</f>
        <v>      </v>
      </c>
      <c r="N210" s="5"/>
    </row>
    <row r="211" spans="1:14" s="3" customFormat="1" ht="16.5" customHeight="1" outlineLevel="2">
      <c r="A211" s="7" t="str">
        <f t="shared" si="35"/>
        <v>PDF</v>
      </c>
      <c r="B211" s="8"/>
      <c r="C211" s="42"/>
      <c r="D211" s="9" t="s">
        <v>398</v>
      </c>
      <c r="E211" s="9"/>
      <c r="F211" s="9" t="s">
        <v>123</v>
      </c>
      <c r="G211" s="10">
        <v>41944</v>
      </c>
      <c r="H211" s="11"/>
      <c r="I211" s="11"/>
      <c r="J211" s="90" t="str">
        <f t="shared" si="30"/>
        <v>Path=N:\Bhc\Eplans\Sdd\newstandard\
10A18-05A.pdf</v>
      </c>
      <c r="K211" s="64" t="str">
        <f aca="true" t="shared" si="37" ref="K211:K270">CONCATENATE(D211,M211,F211)</f>
        <v>10A18-05A      LUMINAIRE ARMS, SINGLE MEMBER 6-INCH CLAMP </v>
      </c>
      <c r="L211" s="76">
        <f aca="true" t="shared" si="38" ref="L211:L270">LEN(D211)</f>
        <v>9</v>
      </c>
      <c r="M211" s="92" t="str">
        <f t="shared" si="36"/>
        <v>      </v>
      </c>
      <c r="N211" s="5"/>
    </row>
    <row r="212" spans="1:14" s="3" customFormat="1" ht="17.25" customHeight="1" outlineLevel="2">
      <c r="A212" s="7" t="str">
        <f t="shared" si="35"/>
        <v>PDF</v>
      </c>
      <c r="B212" s="8"/>
      <c r="C212" s="42"/>
      <c r="D212" s="9" t="s">
        <v>399</v>
      </c>
      <c r="E212" s="9"/>
      <c r="F212" s="9" t="s">
        <v>124</v>
      </c>
      <c r="G212" s="10">
        <v>41944</v>
      </c>
      <c r="H212" s="11"/>
      <c r="I212" s="11"/>
      <c r="J212" s="90" t="str">
        <f t="shared" si="30"/>
        <v>Path=N:\Bhc\Eplans\Sdd\newstandard\
10A18-05B.pdf</v>
      </c>
      <c r="K212" s="64" t="str">
        <f t="shared" si="37"/>
        <v>10A18-05B      LUMINAIRE ARMS, TRUSS TYPE 6-INCH CLAMP </v>
      </c>
      <c r="L212" s="76">
        <f t="shared" si="38"/>
        <v>9</v>
      </c>
      <c r="M212" s="92" t="str">
        <f t="shared" si="36"/>
        <v>      </v>
      </c>
      <c r="N212" s="5"/>
    </row>
    <row r="213" spans="1:14" s="3" customFormat="1" ht="16.5" customHeight="1" outlineLevel="1">
      <c r="A213" s="7"/>
      <c r="B213" s="8"/>
      <c r="C213" s="44"/>
      <c r="D213" s="61" t="s">
        <v>34</v>
      </c>
      <c r="E213" s="9"/>
      <c r="F213" s="9"/>
      <c r="G213" s="10"/>
      <c r="H213" s="11"/>
      <c r="I213" s="11"/>
      <c r="J213" s="90"/>
      <c r="K213" s="64" t="str">
        <f t="shared" si="37"/>
        <v>MEDIANS        </v>
      </c>
      <c r="L213" s="76">
        <f t="shared" si="38"/>
        <v>8</v>
      </c>
      <c r="M213" s="92" t="str">
        <f t="shared" si="36"/>
        <v>       </v>
      </c>
      <c r="N213" s="5"/>
    </row>
    <row r="214" spans="1:14" s="3" customFormat="1" ht="16.5" customHeight="1" outlineLevel="2">
      <c r="A214" s="7" t="str">
        <f>HYPERLINK(CONCATENATE(D214,".pdf"),"PDF")</f>
        <v>PDF</v>
      </c>
      <c r="B214" s="8">
        <v>104</v>
      </c>
      <c r="C214" s="42"/>
      <c r="D214" s="9" t="s">
        <v>606</v>
      </c>
      <c r="E214" s="9" t="s">
        <v>35</v>
      </c>
      <c r="F214" s="9" t="s">
        <v>125</v>
      </c>
      <c r="G214" s="10">
        <v>43862</v>
      </c>
      <c r="H214" s="11"/>
      <c r="I214" s="11"/>
      <c r="J214" s="90" t="str">
        <f aca="true" t="shared" si="39" ref="J214:J272">CONCATENATE($J$11,CHAR(10),D214,".pdf")</f>
        <v>Path=N:\Bhc\Eplans\Sdd\newstandard\
11A01-06.pdf</v>
      </c>
      <c r="K214" s="64" t="str">
        <f t="shared" si="37"/>
        <v>11A01-06       MAINTENANCE CROSSOVER FOR FREEWAYS </v>
      </c>
      <c r="L214" s="76">
        <f t="shared" si="38"/>
        <v>8</v>
      </c>
      <c r="M214" s="92" t="str">
        <f>REPT(" ",15-L214)</f>
        <v>       </v>
      </c>
      <c r="N214" s="5"/>
    </row>
    <row r="215" spans="1:14" s="3" customFormat="1" ht="16.5" customHeight="1" outlineLevel="2">
      <c r="A215" s="7" t="str">
        <f>HYPERLINK(CONCATENATE(D215,".pdf"),"PDF")</f>
        <v>PDF</v>
      </c>
      <c r="B215" s="8">
        <v>105</v>
      </c>
      <c r="C215" s="42"/>
      <c r="D215" s="9" t="s">
        <v>294</v>
      </c>
      <c r="E215" s="9" t="s">
        <v>35</v>
      </c>
      <c r="F215" s="9" t="s">
        <v>126</v>
      </c>
      <c r="G215" s="10">
        <v>39569</v>
      </c>
      <c r="H215" s="11"/>
      <c r="I215" s="11"/>
      <c r="J215" s="90" t="str">
        <f t="shared" si="39"/>
        <v>Path=N:\Bhc\Eplans\Sdd\newstandard\
11B01-05.pdf</v>
      </c>
      <c r="K215" s="64" t="str">
        <f t="shared" si="37"/>
        <v>11B01-05       CONCRETE CORRUGATED MEDIAN </v>
      </c>
      <c r="L215" s="76">
        <f t="shared" si="38"/>
        <v>8</v>
      </c>
      <c r="M215" s="92" t="str">
        <f aca="true" t="shared" si="40" ref="M215:M224">REPT(" ",15-L215)</f>
        <v>       </v>
      </c>
      <c r="N215" s="5"/>
    </row>
    <row r="216" spans="1:14" s="3" customFormat="1" ht="16.5" customHeight="1" outlineLevel="2">
      <c r="A216" s="7" t="str">
        <f>HYPERLINK(CONCATENATE(D216,".pdf"),"PDF")</f>
        <v>PDF</v>
      </c>
      <c r="B216" s="8">
        <v>106</v>
      </c>
      <c r="C216" s="42"/>
      <c r="D216" s="9" t="s">
        <v>295</v>
      </c>
      <c r="E216" s="9" t="s">
        <v>35</v>
      </c>
      <c r="F216" s="9" t="s">
        <v>127</v>
      </c>
      <c r="G216" s="10">
        <v>39022</v>
      </c>
      <c r="H216" s="11"/>
      <c r="I216" s="11"/>
      <c r="J216" s="90" t="str">
        <f t="shared" si="39"/>
        <v>Path=N:\Bhc\Eplans\Sdd\newstandard\
11B02-02.pdf</v>
      </c>
      <c r="K216" s="64" t="str">
        <f t="shared" si="37"/>
        <v>11B02-02       CONCRETE MEDIAN NOSE </v>
      </c>
      <c r="L216" s="76">
        <f t="shared" si="38"/>
        <v>8</v>
      </c>
      <c r="M216" s="92" t="str">
        <f t="shared" si="40"/>
        <v>       </v>
      </c>
      <c r="N216" s="5"/>
    </row>
    <row r="217" spans="1:14" s="3" customFormat="1" ht="16.5" customHeight="1" outlineLevel="1">
      <c r="A217" s="7"/>
      <c r="B217" s="8"/>
      <c r="C217" s="44"/>
      <c r="D217" s="61" t="s">
        <v>598</v>
      </c>
      <c r="E217" s="9"/>
      <c r="F217" s="9"/>
      <c r="G217" s="10"/>
      <c r="H217" s="11"/>
      <c r="I217" s="11"/>
      <c r="J217" s="90"/>
      <c r="K217" s="64" t="str">
        <f t="shared" si="37"/>
        <v>STRUCTURES     </v>
      </c>
      <c r="L217" s="76">
        <f t="shared" si="38"/>
        <v>11</v>
      </c>
      <c r="M217" s="92" t="str">
        <f t="shared" si="40"/>
        <v>    </v>
      </c>
      <c r="N217" s="5"/>
    </row>
    <row r="218" spans="1:14" s="3" customFormat="1" ht="16.5" customHeight="1" outlineLevel="2">
      <c r="A218" s="7" t="str">
        <f>HYPERLINK(CONCATENATE(D218,".pdf"),"PDF")</f>
        <v>PDF</v>
      </c>
      <c r="B218" s="8">
        <v>109</v>
      </c>
      <c r="C218" s="42"/>
      <c r="D218" s="9" t="s">
        <v>296</v>
      </c>
      <c r="E218" s="9" t="s">
        <v>36</v>
      </c>
      <c r="F218" s="9" t="s">
        <v>128</v>
      </c>
      <c r="G218" s="10">
        <v>40391</v>
      </c>
      <c r="H218" s="11"/>
      <c r="I218" s="11"/>
      <c r="J218" s="90" t="str">
        <f t="shared" si="39"/>
        <v>Path=N:\Bhc\Eplans\Sdd\newstandard\
12A03-10.pdf</v>
      </c>
      <c r="K218" s="64" t="str">
        <f t="shared" si="37"/>
        <v>12A03-10       NAME PLATE (STRUCTURES) </v>
      </c>
      <c r="L218" s="76">
        <f t="shared" si="38"/>
        <v>8</v>
      </c>
      <c r="M218" s="92" t="str">
        <f t="shared" si="40"/>
        <v>       </v>
      </c>
      <c r="N218" s="5"/>
    </row>
    <row r="219" spans="1:14" s="3" customFormat="1" ht="16.5" customHeight="1" outlineLevel="2">
      <c r="A219" s="7" t="str">
        <f>HYPERLINK(CONCATENATE(D219,".pdf"),"PDF")</f>
        <v>PDF</v>
      </c>
      <c r="B219" s="8">
        <v>110</v>
      </c>
      <c r="C219" s="42"/>
      <c r="D219" s="9" t="s">
        <v>332</v>
      </c>
      <c r="E219" s="9" t="s">
        <v>36</v>
      </c>
      <c r="F219" s="9" t="s">
        <v>333</v>
      </c>
      <c r="G219" s="10">
        <v>41306</v>
      </c>
      <c r="H219" s="11"/>
      <c r="I219" s="11"/>
      <c r="J219" s="90" t="str">
        <f t="shared" si="39"/>
        <v>Path=N:\Bhc\Eplans\Sdd\newstandard\
12A04-03.pdf</v>
      </c>
      <c r="K219" s="64" t="str">
        <f t="shared" si="37"/>
        <v>12A04-03       STRUCTURE IDENTIFICATION PLAQUES, RAMP GATES, SIGN BRIDGES &amp; OVERHEAD  SIGN SUPPORTS &amp; TRAFFIC SIGNALS</v>
      </c>
      <c r="L219" s="76">
        <f t="shared" si="38"/>
        <v>8</v>
      </c>
      <c r="M219" s="92" t="str">
        <f t="shared" si="40"/>
        <v>       </v>
      </c>
      <c r="N219" s="5"/>
    </row>
    <row r="220" spans="1:14" s="3" customFormat="1" ht="16.5" customHeight="1" outlineLevel="1">
      <c r="A220" s="7"/>
      <c r="B220" s="8"/>
      <c r="C220" s="44"/>
      <c r="D220" s="61" t="s">
        <v>37</v>
      </c>
      <c r="E220" s="9"/>
      <c r="F220" s="9"/>
      <c r="G220" s="10"/>
      <c r="H220" s="11"/>
      <c r="I220" s="11"/>
      <c r="J220" s="90"/>
      <c r="K220" s="64" t="str">
        <f t="shared" si="37"/>
        <v>GENERAL        </v>
      </c>
      <c r="L220" s="76">
        <f t="shared" si="38"/>
        <v>8</v>
      </c>
      <c r="M220" s="92" t="str">
        <f t="shared" si="40"/>
        <v>       </v>
      </c>
      <c r="N220" s="5"/>
    </row>
    <row r="221" spans="1:14" s="3" customFormat="1" ht="16.5" customHeight="1" outlineLevel="2">
      <c r="A221" s="7" t="str">
        <f aca="true" t="shared" si="41" ref="A221:A238">HYPERLINK(CONCATENATE(D221,".pdf"),"PDF")</f>
        <v>PDF</v>
      </c>
      <c r="B221" s="8"/>
      <c r="C221" s="42"/>
      <c r="D221" s="9" t="s">
        <v>794</v>
      </c>
      <c r="E221" s="9" t="s">
        <v>38</v>
      </c>
      <c r="F221" s="9" t="s">
        <v>190</v>
      </c>
      <c r="G221" s="10">
        <v>44958</v>
      </c>
      <c r="H221" s="11"/>
      <c r="I221" s="11"/>
      <c r="J221" s="90" t="str">
        <f t="shared" si="39"/>
        <v>Path=N:\Bhc\Eplans\Sdd\newstandard\
13A03-07.pdf</v>
      </c>
      <c r="K221" s="64" t="str">
        <f t="shared" si="37"/>
        <v>13A03-07       CONCRETE PAVEMENT SHOULDERS </v>
      </c>
      <c r="L221" s="76">
        <f t="shared" si="38"/>
        <v>8</v>
      </c>
      <c r="M221" s="92" t="str">
        <f t="shared" si="40"/>
        <v>       </v>
      </c>
      <c r="N221" s="5"/>
    </row>
    <row r="222" spans="1:14" s="12" customFormat="1" ht="16.5" customHeight="1" outlineLevel="2">
      <c r="A222" s="7" t="str">
        <f t="shared" si="41"/>
        <v>PDF</v>
      </c>
      <c r="B222" s="8"/>
      <c r="C222" s="42"/>
      <c r="D222" s="9" t="s">
        <v>837</v>
      </c>
      <c r="E222" s="9"/>
      <c r="F222" s="9" t="s">
        <v>839</v>
      </c>
      <c r="G222" s="10">
        <v>45139</v>
      </c>
      <c r="H222" s="11"/>
      <c r="I222" s="11"/>
      <c r="J222" s="90" t="str">
        <f t="shared" si="39"/>
        <v>Path=N:\Bhc\Eplans\Sdd\newstandard\
13A05-06A.pdf</v>
      </c>
      <c r="K222" s="64" t="str">
        <f t="shared" si="37"/>
        <v>13A05-06A      SHOULDER RUMBLE STRIPS, DIVIDED ROADWAY</v>
      </c>
      <c r="L222" s="76">
        <f t="shared" si="38"/>
        <v>9</v>
      </c>
      <c r="M222" s="92" t="str">
        <f t="shared" si="40"/>
        <v>      </v>
      </c>
      <c r="N222" s="11"/>
    </row>
    <row r="223" spans="1:14" s="12" customFormat="1" ht="16.5" customHeight="1" outlineLevel="2">
      <c r="A223" s="7" t="str">
        <f t="shared" si="41"/>
        <v>PDF</v>
      </c>
      <c r="B223" s="8"/>
      <c r="C223" s="42"/>
      <c r="D223" s="9" t="s">
        <v>838</v>
      </c>
      <c r="E223" s="9"/>
      <c r="F223" s="9" t="s">
        <v>839</v>
      </c>
      <c r="G223" s="10">
        <v>45139</v>
      </c>
      <c r="H223" s="11"/>
      <c r="I223" s="11"/>
      <c r="J223" s="90" t="str">
        <f t="shared" si="39"/>
        <v>Path=N:\Bhc\Eplans\Sdd\newstandard\
13A05-06B.pdf</v>
      </c>
      <c r="K223" s="64" t="str">
        <f t="shared" si="37"/>
        <v>13A05-06B      SHOULDER RUMBLE STRIPS, DIVIDED ROADWAY</v>
      </c>
      <c r="L223" s="76">
        <f t="shared" si="38"/>
        <v>9</v>
      </c>
      <c r="M223" s="92" t="str">
        <f t="shared" si="40"/>
        <v>      </v>
      </c>
      <c r="N223" s="11"/>
    </row>
    <row r="224" spans="1:14" s="3" customFormat="1" ht="16.5" customHeight="1" outlineLevel="2">
      <c r="A224" s="7" t="str">
        <f t="shared" si="41"/>
        <v>PDF</v>
      </c>
      <c r="B224" s="8">
        <v>113</v>
      </c>
      <c r="C224" s="42"/>
      <c r="D224" s="9" t="s">
        <v>297</v>
      </c>
      <c r="E224" s="9" t="s">
        <v>38</v>
      </c>
      <c r="F224" s="9" t="s">
        <v>229</v>
      </c>
      <c r="G224" s="10">
        <v>41030</v>
      </c>
      <c r="H224" s="11"/>
      <c r="I224" s="11"/>
      <c r="J224" s="90" t="str">
        <f t="shared" si="39"/>
        <v>Path=N:\Bhc\Eplans\Sdd\newstandard\
13A07-02.pdf</v>
      </c>
      <c r="K224" s="64" t="str">
        <f t="shared" si="37"/>
        <v>13A07-02       CONTINUOUSLY REINFORCED CONCRETE PAVEMENT REPAIR AND REPLACEMENT</v>
      </c>
      <c r="L224" s="76">
        <f t="shared" si="38"/>
        <v>8</v>
      </c>
      <c r="M224" s="92" t="str">
        <f t="shared" si="40"/>
        <v>       </v>
      </c>
      <c r="N224" s="5"/>
    </row>
    <row r="225" spans="1:14" s="12" customFormat="1" ht="16.5" customHeight="1" outlineLevel="2">
      <c r="A225" s="13" t="str">
        <f t="shared" si="41"/>
        <v>PDF</v>
      </c>
      <c r="B225" s="8"/>
      <c r="C225" s="42"/>
      <c r="D225" s="9" t="s">
        <v>840</v>
      </c>
      <c r="E225" s="9"/>
      <c r="F225" s="9" t="s">
        <v>843</v>
      </c>
      <c r="G225" s="10">
        <v>45139</v>
      </c>
      <c r="H225" s="11"/>
      <c r="I225" s="11"/>
      <c r="J225" s="90" t="str">
        <f t="shared" si="39"/>
        <v>Path=N:\Bhc\Eplans\Sdd\newstandard\
13A08-02.pdf</v>
      </c>
      <c r="K225" s="64" t="str">
        <f>CONCATENATE(D225,M225,F225)</f>
        <v>13A08-02       TRANSVERSE RUMBLE STRIPS, ASPHALTIC</v>
      </c>
      <c r="L225" s="76">
        <f>LEN(D225)</f>
        <v>8</v>
      </c>
      <c r="M225" s="92" t="str">
        <f>REPT(" ",15-L225)</f>
        <v>       </v>
      </c>
      <c r="N225" s="11"/>
    </row>
    <row r="226" spans="1:14" s="12" customFormat="1" ht="16.5" customHeight="1" outlineLevel="2">
      <c r="A226" s="7" t="str">
        <f t="shared" si="41"/>
        <v>PDF</v>
      </c>
      <c r="B226" s="8"/>
      <c r="C226" s="42"/>
      <c r="D226" s="9" t="s">
        <v>841</v>
      </c>
      <c r="E226" s="9"/>
      <c r="F226" s="9" t="s">
        <v>842</v>
      </c>
      <c r="G226" s="10">
        <v>45139</v>
      </c>
      <c r="H226" s="11"/>
      <c r="I226" s="11"/>
      <c r="J226" s="90" t="str">
        <f>CONCATENATE($J$11,CHAR(10),D226,".pdf")</f>
        <v>Path=N:\Bhc\Eplans\Sdd\newstandard\
13A09-02.pdf</v>
      </c>
      <c r="K226" s="64" t="str">
        <f>CONCATENATE(D226,M226,F226)</f>
        <v>13A09-02       TRANSVERSE RUMBLE STRIPS, CONCRETE</v>
      </c>
      <c r="L226" s="76">
        <f>LEN(D226)</f>
        <v>8</v>
      </c>
      <c r="M226" s="92" t="str">
        <f>REPT(" ",15-L226)</f>
        <v>       </v>
      </c>
      <c r="N226" s="11"/>
    </row>
    <row r="227" spans="1:14" s="12" customFormat="1" ht="16.5" customHeight="1" outlineLevel="2">
      <c r="A227" s="7" t="str">
        <f t="shared" si="41"/>
        <v>PDF</v>
      </c>
      <c r="B227" s="8"/>
      <c r="C227" s="42"/>
      <c r="D227" s="9" t="s">
        <v>844</v>
      </c>
      <c r="E227" s="9"/>
      <c r="F227" s="9" t="s">
        <v>853</v>
      </c>
      <c r="G227" s="10">
        <v>45139</v>
      </c>
      <c r="H227" s="11"/>
      <c r="I227" s="11"/>
      <c r="J227" s="90" t="str">
        <f t="shared" si="39"/>
        <v>Path=N:\Bhc\Eplans\Sdd\newstandard\
13A10-03A.pdf</v>
      </c>
      <c r="K227" s="64" t="str">
        <f aca="true" t="shared" si="42" ref="K227:K234">CONCATENATE(D227,M227,F227)</f>
        <v>13A10-03A      SHOULDER RUMBLE STRIPS - ASPHALT</v>
      </c>
      <c r="L227" s="76">
        <f aca="true" t="shared" si="43" ref="L227:L234">LEN(D227)</f>
        <v>9</v>
      </c>
      <c r="M227" s="92" t="str">
        <f aca="true" t="shared" si="44" ref="M227:M234">REPT(" ",15-L227)</f>
        <v>      </v>
      </c>
      <c r="N227" s="11"/>
    </row>
    <row r="228" spans="1:14" s="12" customFormat="1" ht="16.5" customHeight="1" outlineLevel="2">
      <c r="A228" s="7" t="str">
        <f t="shared" si="41"/>
        <v>PDF</v>
      </c>
      <c r="B228" s="8"/>
      <c r="C228" s="42"/>
      <c r="D228" s="9" t="s">
        <v>845</v>
      </c>
      <c r="E228" s="9"/>
      <c r="F228" s="9" t="s">
        <v>854</v>
      </c>
      <c r="G228" s="10">
        <v>45139</v>
      </c>
      <c r="H228" s="11"/>
      <c r="I228" s="11"/>
      <c r="J228" s="90" t="str">
        <f t="shared" si="39"/>
        <v>Path=N:\Bhc\Eplans\Sdd\newstandard\
13A10-03B.pdf</v>
      </c>
      <c r="K228" s="64" t="str">
        <f t="shared" si="42"/>
        <v>13A10-03B      SHOULDER RUMBLE STRIPS - CONCRETE</v>
      </c>
      <c r="L228" s="76">
        <f t="shared" si="43"/>
        <v>9</v>
      </c>
      <c r="M228" s="92" t="str">
        <f t="shared" si="44"/>
        <v>      </v>
      </c>
      <c r="N228" s="11"/>
    </row>
    <row r="229" spans="1:14" s="12" customFormat="1" ht="16.5" customHeight="1" outlineLevel="2">
      <c r="A229" s="7" t="str">
        <f t="shared" si="41"/>
        <v>PDF</v>
      </c>
      <c r="B229" s="8"/>
      <c r="C229" s="42"/>
      <c r="D229" s="9" t="s">
        <v>846</v>
      </c>
      <c r="E229" s="9"/>
      <c r="F229" s="9" t="s">
        <v>852</v>
      </c>
      <c r="G229" s="10">
        <v>45139</v>
      </c>
      <c r="H229" s="11"/>
      <c r="I229" s="11"/>
      <c r="J229" s="90" t="str">
        <f t="shared" si="39"/>
        <v>Path=N:\Bhc\Eplans\Sdd\newstandard\
13A10-03C.pdf</v>
      </c>
      <c r="K229" s="64" t="str">
        <f t="shared" si="42"/>
        <v>13A10-03C      SHOULDER RUMBLE STRIPS - ASPHALT SINUSOIDAL</v>
      </c>
      <c r="L229" s="76">
        <f t="shared" si="43"/>
        <v>9</v>
      </c>
      <c r="M229" s="92" t="str">
        <f t="shared" si="44"/>
        <v>      </v>
      </c>
      <c r="N229" s="11"/>
    </row>
    <row r="230" spans="1:14" s="12" customFormat="1" ht="16.5" customHeight="1" outlineLevel="2">
      <c r="A230" s="7" t="str">
        <f t="shared" si="41"/>
        <v>PDF</v>
      </c>
      <c r="B230" s="8"/>
      <c r="C230" s="42"/>
      <c r="D230" s="9" t="s">
        <v>847</v>
      </c>
      <c r="E230" s="9"/>
      <c r="F230" s="9" t="s">
        <v>855</v>
      </c>
      <c r="G230" s="10">
        <v>45139</v>
      </c>
      <c r="H230" s="11"/>
      <c r="I230" s="11"/>
      <c r="J230" s="90" t="str">
        <f t="shared" si="39"/>
        <v>Path=N:\Bhc\Eplans\Sdd\newstandard\
13A10-03D.pdf</v>
      </c>
      <c r="K230" s="64" t="str">
        <f t="shared" si="42"/>
        <v>13A10-03D      SHOULDER RUMBLE STRIPS - CONCRETE SINUSOIDAL</v>
      </c>
      <c r="L230" s="76">
        <f t="shared" si="43"/>
        <v>9</v>
      </c>
      <c r="M230" s="92" t="str">
        <f t="shared" si="44"/>
        <v>      </v>
      </c>
      <c r="N230" s="11"/>
    </row>
    <row r="231" spans="1:14" s="12" customFormat="1" ht="16.5" customHeight="1" outlineLevel="2">
      <c r="A231" s="7" t="str">
        <f t="shared" si="41"/>
        <v>PDF</v>
      </c>
      <c r="B231" s="8"/>
      <c r="C231" s="42"/>
      <c r="D231" s="9" t="s">
        <v>848</v>
      </c>
      <c r="E231" s="9"/>
      <c r="F231" s="9" t="s">
        <v>856</v>
      </c>
      <c r="G231" s="10">
        <v>45139</v>
      </c>
      <c r="H231" s="11"/>
      <c r="I231" s="11"/>
      <c r="J231" s="90" t="str">
        <f t="shared" si="39"/>
        <v>Path=N:\Bhc\Eplans\Sdd\newstandard\
13A10-03E.pdf</v>
      </c>
      <c r="K231" s="64" t="str">
        <f t="shared" si="42"/>
        <v>13A10-03E      EDGE LINE RUMBLE STRIPS - ASPHALT</v>
      </c>
      <c r="L231" s="76">
        <f t="shared" si="43"/>
        <v>9</v>
      </c>
      <c r="M231" s="92" t="str">
        <f t="shared" si="44"/>
        <v>      </v>
      </c>
      <c r="N231" s="11"/>
    </row>
    <row r="232" spans="1:14" s="12" customFormat="1" ht="16.5" customHeight="1" outlineLevel="2">
      <c r="A232" s="7" t="str">
        <f t="shared" si="41"/>
        <v>PDF</v>
      </c>
      <c r="B232" s="8"/>
      <c r="C232" s="42"/>
      <c r="D232" s="9" t="s">
        <v>849</v>
      </c>
      <c r="E232" s="9"/>
      <c r="F232" s="9" t="s">
        <v>857</v>
      </c>
      <c r="G232" s="10">
        <v>45139</v>
      </c>
      <c r="H232" s="11"/>
      <c r="I232" s="11"/>
      <c r="J232" s="90" t="str">
        <f t="shared" si="39"/>
        <v>Path=N:\Bhc\Eplans\Sdd\newstandard\
13A10-03F.pdf</v>
      </c>
      <c r="K232" s="64" t="str">
        <f t="shared" si="42"/>
        <v>13A10-03F      EDGE LINE RUMBLE STRIPS - CONCRETE</v>
      </c>
      <c r="L232" s="76">
        <f t="shared" si="43"/>
        <v>9</v>
      </c>
      <c r="M232" s="92" t="str">
        <f t="shared" si="44"/>
        <v>      </v>
      </c>
      <c r="N232" s="11"/>
    </row>
    <row r="233" spans="1:14" s="12" customFormat="1" ht="16.5" customHeight="1" outlineLevel="2">
      <c r="A233" s="7" t="str">
        <f t="shared" si="41"/>
        <v>PDF</v>
      </c>
      <c r="B233" s="8"/>
      <c r="C233" s="42"/>
      <c r="D233" s="9" t="s">
        <v>850</v>
      </c>
      <c r="E233" s="9"/>
      <c r="F233" s="9" t="s">
        <v>859</v>
      </c>
      <c r="G233" s="10">
        <v>45139</v>
      </c>
      <c r="H233" s="11"/>
      <c r="I233" s="11"/>
      <c r="J233" s="90" t="str">
        <f t="shared" si="39"/>
        <v>Path=N:\Bhc\Eplans\Sdd\newstandard\
13A10-03G.pdf</v>
      </c>
      <c r="K233" s="64" t="str">
        <f t="shared" si="42"/>
        <v>13A10-03G      SHOULDER AND EDGE LINE RUMBLE STRIPS - CROSSINGS, INTERSECTIONS, BRIDGES, DRIVEWAYS</v>
      </c>
      <c r="L233" s="76">
        <f t="shared" si="43"/>
        <v>9</v>
      </c>
      <c r="M233" s="92" t="str">
        <f t="shared" si="44"/>
        <v>      </v>
      </c>
      <c r="N233" s="11"/>
    </row>
    <row r="234" spans="1:14" s="12" customFormat="1" ht="16.5" customHeight="1" outlineLevel="2">
      <c r="A234" s="7" t="str">
        <f t="shared" si="41"/>
        <v>PDF</v>
      </c>
      <c r="B234" s="8"/>
      <c r="C234" s="42"/>
      <c r="D234" s="9" t="s">
        <v>851</v>
      </c>
      <c r="E234" s="9"/>
      <c r="F234" s="9" t="s">
        <v>858</v>
      </c>
      <c r="G234" s="10">
        <v>45139</v>
      </c>
      <c r="H234" s="11"/>
      <c r="I234" s="11"/>
      <c r="J234" s="90" t="str">
        <f t="shared" si="39"/>
        <v>Path=N:\Bhc\Eplans\Sdd\newstandard\
13A10-03H.pdf</v>
      </c>
      <c r="K234" s="64" t="str">
        <f t="shared" si="42"/>
        <v>13A10-03H      SHOULDER AND EDGE LINE RUMBLE STRIPS - RAILROAD, PASSING, CLIMBING AND BYPASS LANES</v>
      </c>
      <c r="L234" s="76">
        <f t="shared" si="43"/>
        <v>9</v>
      </c>
      <c r="M234" s="92" t="str">
        <f t="shared" si="44"/>
        <v>      </v>
      </c>
      <c r="N234" s="11"/>
    </row>
    <row r="235" spans="1:14" s="12" customFormat="1" ht="16.5" customHeight="1" outlineLevel="2">
      <c r="A235" s="7" t="str">
        <f t="shared" si="41"/>
        <v>PDF</v>
      </c>
      <c r="B235" s="8"/>
      <c r="C235" s="42"/>
      <c r="D235" s="9" t="s">
        <v>860</v>
      </c>
      <c r="E235" s="9"/>
      <c r="F235" s="9" t="s">
        <v>864</v>
      </c>
      <c r="G235" s="10">
        <v>45139</v>
      </c>
      <c r="H235" s="11"/>
      <c r="I235" s="11"/>
      <c r="J235" s="90" t="str">
        <f t="shared" si="39"/>
        <v>Path=N:\Bhc\Eplans\Sdd\newstandard\
13A11-04A.pdf</v>
      </c>
      <c r="K235" s="64" t="str">
        <f>CONCATENATE(D235,M235,F235)</f>
        <v>13A11-04A      CENTERLINE RUMBLE STRIPS - ASPHALT</v>
      </c>
      <c r="L235" s="76">
        <f>LEN(D235)</f>
        <v>9</v>
      </c>
      <c r="M235" s="92" t="str">
        <f>REPT(" ",15-L235)</f>
        <v>      </v>
      </c>
      <c r="N235" s="11"/>
    </row>
    <row r="236" spans="1:14" s="12" customFormat="1" ht="16.5" customHeight="1" outlineLevel="2">
      <c r="A236" s="7" t="str">
        <f t="shared" si="41"/>
        <v>PDF</v>
      </c>
      <c r="B236" s="8"/>
      <c r="C236" s="42"/>
      <c r="D236" s="9" t="s">
        <v>861</v>
      </c>
      <c r="E236" s="9"/>
      <c r="F236" s="9" t="s">
        <v>865</v>
      </c>
      <c r="G236" s="10">
        <v>45139</v>
      </c>
      <c r="H236" s="11"/>
      <c r="I236" s="11"/>
      <c r="J236" s="90" t="str">
        <f t="shared" si="39"/>
        <v>Path=N:\Bhc\Eplans\Sdd\newstandard\
13A11-04B.pdf</v>
      </c>
      <c r="K236" s="64" t="str">
        <f>CONCATENATE(D236,M236,F236)</f>
        <v>13A11-04B      CENTERLINE RUMBLE STRIPS - CONCRETE</v>
      </c>
      <c r="L236" s="76">
        <f>LEN(D236)</f>
        <v>9</v>
      </c>
      <c r="M236" s="92" t="str">
        <f>REPT(" ",15-L236)</f>
        <v>      </v>
      </c>
      <c r="N236" s="11"/>
    </row>
    <row r="237" spans="1:14" s="12" customFormat="1" ht="16.5" customHeight="1" outlineLevel="2">
      <c r="A237" s="7" t="str">
        <f t="shared" si="41"/>
        <v>PDF</v>
      </c>
      <c r="B237" s="8"/>
      <c r="C237" s="42"/>
      <c r="D237" s="9" t="s">
        <v>862</v>
      </c>
      <c r="E237" s="9"/>
      <c r="F237" s="9" t="s">
        <v>866</v>
      </c>
      <c r="G237" s="10">
        <v>45139</v>
      </c>
      <c r="H237" s="11"/>
      <c r="I237" s="11"/>
      <c r="J237" s="90" t="str">
        <f t="shared" si="39"/>
        <v>Path=N:\Bhc\Eplans\Sdd\newstandard\
13A11-04C.pdf</v>
      </c>
      <c r="K237" s="64" t="str">
        <f>CONCATENATE(D237,M237,F237)</f>
        <v>13A11-04C      CENTERLINE RUMBLE STRIPS - ASPHALT SINUSOIDAL</v>
      </c>
      <c r="L237" s="76">
        <f>LEN(D237)</f>
        <v>9</v>
      </c>
      <c r="M237" s="92" t="str">
        <f>REPT(" ",15-L237)</f>
        <v>      </v>
      </c>
      <c r="N237" s="11"/>
    </row>
    <row r="238" spans="1:14" s="12" customFormat="1" ht="16.5" customHeight="1" outlineLevel="2">
      <c r="A238" s="7" t="str">
        <f t="shared" si="41"/>
        <v>PDF</v>
      </c>
      <c r="B238" s="8"/>
      <c r="C238" s="42"/>
      <c r="D238" s="9" t="s">
        <v>863</v>
      </c>
      <c r="E238" s="9"/>
      <c r="F238" s="9" t="s">
        <v>867</v>
      </c>
      <c r="G238" s="10">
        <v>45139</v>
      </c>
      <c r="H238" s="11"/>
      <c r="I238" s="11"/>
      <c r="J238" s="90" t="str">
        <f t="shared" si="39"/>
        <v>Path=N:\Bhc\Eplans\Sdd\newstandard\
13A11-04D.pdf</v>
      </c>
      <c r="K238" s="64" t="str">
        <f>CONCATENATE(D238,M238,F238)</f>
        <v>13A11-04D      CENTERLINE RUMBLE STRIPS - INTERSECTIONS, DRIVEWAYS, BRIDGES, RAILROADS</v>
      </c>
      <c r="L238" s="76">
        <f>LEN(D238)</f>
        <v>9</v>
      </c>
      <c r="M238" s="92" t="str">
        <f>REPT(" ",15-L238)</f>
        <v>      </v>
      </c>
      <c r="N238" s="11"/>
    </row>
    <row r="239" spans="1:14" s="3" customFormat="1" ht="16.5" customHeight="1" outlineLevel="1">
      <c r="A239" s="7"/>
      <c r="B239" s="8"/>
      <c r="C239" s="44"/>
      <c r="D239" s="61" t="s">
        <v>39</v>
      </c>
      <c r="E239" s="9"/>
      <c r="F239" s="9"/>
      <c r="G239" s="10"/>
      <c r="H239" s="11"/>
      <c r="I239" s="11"/>
      <c r="J239" s="90"/>
      <c r="K239" s="64" t="str">
        <f t="shared" si="37"/>
        <v>APPROACH DETAILS </v>
      </c>
      <c r="L239" s="76">
        <f t="shared" si="38"/>
        <v>17</v>
      </c>
      <c r="M239" s="92">
        <f>REPT(" ",17-L239)</f>
      </c>
      <c r="N239" s="5"/>
    </row>
    <row r="240" spans="1:14" s="12" customFormat="1" ht="16.5" customHeight="1" outlineLevel="2">
      <c r="A240" s="7" t="str">
        <f>HYPERLINK(CONCATENATE(D240,".pdf"),"PDF")</f>
        <v>PDF</v>
      </c>
      <c r="B240" s="8"/>
      <c r="C240" s="42"/>
      <c r="D240" s="9" t="s">
        <v>868</v>
      </c>
      <c r="E240" s="9"/>
      <c r="F240" s="9" t="s">
        <v>129</v>
      </c>
      <c r="G240" s="10">
        <v>45139</v>
      </c>
      <c r="H240" s="11"/>
      <c r="I240" s="11"/>
      <c r="J240" s="90" t="str">
        <f>CONCATENATE($J$11,CHAR(10),D240,".pdf")</f>
        <v>Path=N:\Bhc\Eplans\Sdd\newstandard\
13B01-11A.pdf</v>
      </c>
      <c r="K240" s="64" t="str">
        <f>CONCATENATE(D240,M240,F240)</f>
        <v>13B01-11A      PAVEMENT DETAILS FOR RAILROAD APPROACH </v>
      </c>
      <c r="L240" s="76">
        <f>LEN(D240)</f>
        <v>9</v>
      </c>
      <c r="M240" s="92" t="str">
        <f>REPT(" ",15-L240)</f>
        <v>      </v>
      </c>
      <c r="N240" s="11"/>
    </row>
    <row r="241" spans="1:14" s="12" customFormat="1" ht="16.5" customHeight="1" outlineLevel="2">
      <c r="A241" s="7" t="str">
        <f>HYPERLINK(CONCATENATE(D241,".pdf"),"PDF")</f>
        <v>PDF</v>
      </c>
      <c r="B241" s="8"/>
      <c r="C241" s="42"/>
      <c r="D241" s="9" t="s">
        <v>869</v>
      </c>
      <c r="E241" s="9"/>
      <c r="F241" s="9" t="s">
        <v>870</v>
      </c>
      <c r="G241" s="10">
        <v>45139</v>
      </c>
      <c r="H241" s="11"/>
      <c r="I241" s="11"/>
      <c r="J241" s="90" t="str">
        <f>CONCATENATE($J$11,CHAR(10),D241,".pdf")</f>
        <v>Path=N:\Bhc\Eplans\Sdd\newstandard\
13B01-11B.pdf</v>
      </c>
      <c r="K241" s="64" t="str">
        <f>CONCATENATE(D241,M241,F241)</f>
        <v>13B01-11B      TYPICAL SECTIONS FOR RAILWAY APPROACH</v>
      </c>
      <c r="L241" s="76">
        <f>LEN(D241)</f>
        <v>9</v>
      </c>
      <c r="M241" s="92" t="str">
        <f>REPT(" ",15-L241)</f>
        <v>      </v>
      </c>
      <c r="N241" s="11"/>
    </row>
    <row r="242" spans="1:14" s="3" customFormat="1" ht="16.5" customHeight="1" outlineLevel="2">
      <c r="A242" s="7" t="str">
        <f>HYPERLINK(CONCATENATE(D242,".pdf"),"PDF")</f>
        <v>PDF</v>
      </c>
      <c r="B242" s="8">
        <v>115</v>
      </c>
      <c r="C242" s="42"/>
      <c r="D242" s="9" t="s">
        <v>583</v>
      </c>
      <c r="E242" s="9" t="s">
        <v>40</v>
      </c>
      <c r="F242" s="9" t="s">
        <v>428</v>
      </c>
      <c r="G242" s="10">
        <v>43497</v>
      </c>
      <c r="H242" s="11"/>
      <c r="I242" s="11"/>
      <c r="J242" s="90" t="str">
        <f t="shared" si="39"/>
        <v>Path=N:\Bhc\Eplans\Sdd\newstandard\
13B02-09A.pdf</v>
      </c>
      <c r="K242" s="64" t="str">
        <f t="shared" si="37"/>
        <v>13B02-09A      CONCRETE PAVEMENT APPROACH SLAB</v>
      </c>
      <c r="L242" s="76">
        <f t="shared" si="38"/>
        <v>9</v>
      </c>
      <c r="M242" s="92" t="str">
        <f aca="true" t="shared" si="45" ref="M242:M261">REPT(" ",15-L242)</f>
        <v>      </v>
      </c>
      <c r="N242" s="5"/>
    </row>
    <row r="243" spans="1:14" s="3" customFormat="1" ht="16.5" customHeight="1" outlineLevel="2">
      <c r="A243" s="7" t="str">
        <f>HYPERLINK(CONCATENATE(D243,".pdf"),"PDF")</f>
        <v>PDF</v>
      </c>
      <c r="B243" s="8">
        <v>115</v>
      </c>
      <c r="C243" s="42"/>
      <c r="D243" s="9" t="s">
        <v>584</v>
      </c>
      <c r="E243" s="9" t="s">
        <v>40</v>
      </c>
      <c r="F243" s="9" t="s">
        <v>429</v>
      </c>
      <c r="G243" s="10">
        <v>43497</v>
      </c>
      <c r="H243" s="11"/>
      <c r="I243" s="11"/>
      <c r="J243" s="90" t="str">
        <f t="shared" si="39"/>
        <v>Path=N:\Bhc\Eplans\Sdd\newstandard\
13B02-09B.pdf</v>
      </c>
      <c r="K243" s="64" t="str">
        <f t="shared" si="37"/>
        <v>13B02-09B      STRUCTURAL APPROACH SLAB AND CONCRETE PAVEMENT APPROACH SLAB</v>
      </c>
      <c r="L243" s="76">
        <f t="shared" si="38"/>
        <v>9</v>
      </c>
      <c r="M243" s="92" t="str">
        <f t="shared" si="45"/>
        <v>      </v>
      </c>
      <c r="N243" s="5"/>
    </row>
    <row r="244" spans="1:14" s="3" customFormat="1" ht="16.5" customHeight="1" outlineLevel="1">
      <c r="A244" s="7"/>
      <c r="B244" s="8"/>
      <c r="C244" s="44"/>
      <c r="D244" s="61" t="s">
        <v>41</v>
      </c>
      <c r="E244" s="9"/>
      <c r="F244" s="9"/>
      <c r="G244" s="10"/>
      <c r="H244" s="11"/>
      <c r="I244" s="11"/>
      <c r="J244" s="90"/>
      <c r="K244" s="64" t="str">
        <f t="shared" si="37"/>
        <v>JOINTS         </v>
      </c>
      <c r="L244" s="76">
        <f t="shared" si="38"/>
        <v>7</v>
      </c>
      <c r="M244" s="92" t="str">
        <f t="shared" si="45"/>
        <v>        </v>
      </c>
      <c r="N244" s="5"/>
    </row>
    <row r="245" spans="1:14" s="3" customFormat="1" ht="16.5" customHeight="1" outlineLevel="2">
      <c r="A245" s="7" t="str">
        <f aca="true" t="shared" si="46" ref="A245:A269">HYPERLINK(CONCATENATE(D245,".pdf"),"PDF")</f>
        <v>PDF</v>
      </c>
      <c r="B245" s="8">
        <v>116</v>
      </c>
      <c r="C245" s="42"/>
      <c r="D245" s="9" t="s">
        <v>518</v>
      </c>
      <c r="E245" s="9" t="s">
        <v>42</v>
      </c>
      <c r="F245" s="9" t="s">
        <v>223</v>
      </c>
      <c r="G245" s="10">
        <v>43221</v>
      </c>
      <c r="H245" s="11"/>
      <c r="I245" s="11"/>
      <c r="J245" s="90" t="str">
        <f t="shared" si="39"/>
        <v>Path=N:\Bhc\Eplans\Sdd\newstandard\
13C01-19.pdf</v>
      </c>
      <c r="K245" s="64" t="str">
        <f t="shared" si="37"/>
        <v>13C01-19       CONCRETE PAVEMENT LONGITUDINAL JOINTS AND TIES </v>
      </c>
      <c r="L245" s="76">
        <f t="shared" si="38"/>
        <v>8</v>
      </c>
      <c r="M245" s="92" t="str">
        <f t="shared" si="45"/>
        <v>       </v>
      </c>
      <c r="N245" s="5"/>
    </row>
    <row r="246" spans="1:14" s="3" customFormat="1" ht="16.5" customHeight="1" outlineLevel="2">
      <c r="A246" s="7" t="str">
        <f t="shared" si="46"/>
        <v>PDF</v>
      </c>
      <c r="B246" s="8">
        <v>117</v>
      </c>
      <c r="C246" s="42"/>
      <c r="D246" s="9" t="s">
        <v>519</v>
      </c>
      <c r="E246" s="9" t="s">
        <v>42</v>
      </c>
      <c r="F246" s="9" t="s">
        <v>130</v>
      </c>
      <c r="G246" s="10">
        <v>43221</v>
      </c>
      <c r="H246" s="11"/>
      <c r="I246" s="11"/>
      <c r="J246" s="90" t="str">
        <f t="shared" si="39"/>
        <v>Path=N:\Bhc\Eplans\Sdd\newstandard\
13C04-17.pdf</v>
      </c>
      <c r="K246" s="64" t="str">
        <f t="shared" si="37"/>
        <v>13C04-17       URBAN NON-DOWELED CONCRETE PAVEMENT  </v>
      </c>
      <c r="L246" s="76">
        <f t="shared" si="38"/>
        <v>8</v>
      </c>
      <c r="M246" s="92" t="str">
        <f t="shared" si="45"/>
        <v>       </v>
      </c>
      <c r="N246" s="5"/>
    </row>
    <row r="247" spans="1:14" s="3" customFormat="1" ht="16.5" customHeight="1" outlineLevel="2">
      <c r="A247" s="7" t="str">
        <f t="shared" si="46"/>
        <v>PDF</v>
      </c>
      <c r="B247" s="8">
        <v>118</v>
      </c>
      <c r="C247" s="42"/>
      <c r="D247" s="9" t="s">
        <v>298</v>
      </c>
      <c r="E247" s="9" t="s">
        <v>42</v>
      </c>
      <c r="F247" s="9" t="s">
        <v>131</v>
      </c>
      <c r="G247" s="10">
        <v>37803</v>
      </c>
      <c r="H247" s="11"/>
      <c r="I247" s="11"/>
      <c r="J247" s="90" t="str">
        <f t="shared" si="39"/>
        <v>Path=N:\Bhc\Eplans\Sdd\newstandard\
13C08-02.pdf</v>
      </c>
      <c r="K247" s="64" t="str">
        <f t="shared" si="37"/>
        <v>13C08-02       CONCRETE PAVEMENT PARTIAL DEPTH REPAIR </v>
      </c>
      <c r="L247" s="76">
        <f t="shared" si="38"/>
        <v>8</v>
      </c>
      <c r="M247" s="92" t="str">
        <f t="shared" si="45"/>
        <v>       </v>
      </c>
      <c r="N247" s="5"/>
    </row>
    <row r="248" spans="1:14" s="3" customFormat="1" ht="16.5" customHeight="1" outlineLevel="2">
      <c r="A248" s="7" t="str">
        <f t="shared" si="46"/>
        <v>PDF</v>
      </c>
      <c r="B248" s="8"/>
      <c r="C248" s="42"/>
      <c r="D248" s="9" t="s">
        <v>795</v>
      </c>
      <c r="E248" s="9"/>
      <c r="F248" s="9" t="s">
        <v>219</v>
      </c>
      <c r="G248" s="10">
        <v>44958</v>
      </c>
      <c r="H248" s="11"/>
      <c r="I248" s="11"/>
      <c r="J248" s="90" t="str">
        <f>CONCATENATE($J$11,CHAR(10),D248,".pdf")</f>
        <v>Path=N:\Bhc\Eplans\Sdd\newstandard\
13C09-17A.pdf</v>
      </c>
      <c r="K248" s="64" t="str">
        <f t="shared" si="37"/>
        <v>13C09-17A      CONCRETE PAVEMENT REPAIR AND REPLACEMENT</v>
      </c>
      <c r="L248" s="76">
        <f t="shared" si="38"/>
        <v>9</v>
      </c>
      <c r="M248" s="92" t="str">
        <f aca="true" t="shared" si="47" ref="M248:M254">REPT(" ",15-L248)</f>
        <v>      </v>
      </c>
      <c r="N248" s="5"/>
    </row>
    <row r="249" spans="1:14" s="3" customFormat="1" ht="16.5" customHeight="1" outlineLevel="2">
      <c r="A249" s="7" t="str">
        <f t="shared" si="46"/>
        <v>PDF</v>
      </c>
      <c r="B249" s="8"/>
      <c r="C249" s="42"/>
      <c r="D249" s="9" t="s">
        <v>796</v>
      </c>
      <c r="E249" s="9"/>
      <c r="F249" s="9" t="s">
        <v>219</v>
      </c>
      <c r="G249" s="10">
        <v>44958</v>
      </c>
      <c r="H249" s="11"/>
      <c r="I249" s="11"/>
      <c r="J249" s="90" t="str">
        <f t="shared" si="39"/>
        <v>Path=N:\Bhc\Eplans\Sdd\newstandard\
13C09-17B.pdf</v>
      </c>
      <c r="K249" s="64" t="str">
        <f t="shared" si="37"/>
        <v>13C09-17B      CONCRETE PAVEMENT REPAIR AND REPLACEMENT</v>
      </c>
      <c r="L249" s="76">
        <f t="shared" si="38"/>
        <v>9</v>
      </c>
      <c r="M249" s="92" t="str">
        <f t="shared" si="47"/>
        <v>      </v>
      </c>
      <c r="N249" s="5"/>
    </row>
    <row r="250" spans="1:14" s="3" customFormat="1" ht="16.5" customHeight="1" outlineLevel="2">
      <c r="A250" s="7" t="str">
        <f t="shared" si="46"/>
        <v>PDF</v>
      </c>
      <c r="B250" s="8"/>
      <c r="C250" s="42"/>
      <c r="D250" s="9" t="s">
        <v>797</v>
      </c>
      <c r="E250" s="9"/>
      <c r="F250" s="9" t="s">
        <v>219</v>
      </c>
      <c r="G250" s="10">
        <v>44958</v>
      </c>
      <c r="H250" s="11"/>
      <c r="I250" s="11"/>
      <c r="J250" s="90" t="str">
        <f t="shared" si="39"/>
        <v>Path=N:\Bhc\Eplans\Sdd\newstandard\
13C09-17C.pdf</v>
      </c>
      <c r="K250" s="64" t="str">
        <f t="shared" si="37"/>
        <v>13C09-17C      CONCRETE PAVEMENT REPAIR AND REPLACEMENT</v>
      </c>
      <c r="L250" s="76">
        <f t="shared" si="38"/>
        <v>9</v>
      </c>
      <c r="M250" s="92" t="str">
        <f t="shared" si="47"/>
        <v>      </v>
      </c>
      <c r="N250" s="5"/>
    </row>
    <row r="251" spans="1:14" s="3" customFormat="1" ht="16.5" customHeight="1" outlineLevel="2">
      <c r="A251" s="7" t="str">
        <f t="shared" si="46"/>
        <v>PDF</v>
      </c>
      <c r="B251" s="8">
        <v>122</v>
      </c>
      <c r="C251" s="42"/>
      <c r="D251" s="9" t="s">
        <v>749</v>
      </c>
      <c r="E251" s="9" t="s">
        <v>42</v>
      </c>
      <c r="F251" s="9" t="s">
        <v>132</v>
      </c>
      <c r="G251" s="10">
        <v>44774</v>
      </c>
      <c r="H251" s="11"/>
      <c r="I251" s="11"/>
      <c r="J251" s="90" t="str">
        <f t="shared" si="39"/>
        <v>Path=N:\Bhc\Eplans\Sdd\newstandard\
13C10-03.pdf</v>
      </c>
      <c r="K251" s="64" t="str">
        <f t="shared" si="37"/>
        <v>13C10-03       RETROFIT DOWEL BARS </v>
      </c>
      <c r="L251" s="76">
        <f t="shared" si="38"/>
        <v>8</v>
      </c>
      <c r="M251" s="92" t="str">
        <f t="shared" si="47"/>
        <v>       </v>
      </c>
      <c r="N251" s="5"/>
    </row>
    <row r="252" spans="1:14" s="3" customFormat="1" ht="16.5" customHeight="1" outlineLevel="2">
      <c r="A252" s="7" t="str">
        <f t="shared" si="46"/>
        <v>PDF</v>
      </c>
      <c r="B252" s="8"/>
      <c r="C252" s="42"/>
      <c r="D252" s="9" t="s">
        <v>798</v>
      </c>
      <c r="E252" s="9"/>
      <c r="F252" s="9" t="s">
        <v>133</v>
      </c>
      <c r="G252" s="10">
        <v>44958</v>
      </c>
      <c r="H252" s="11"/>
      <c r="I252" s="11"/>
      <c r="J252" s="90" t="str">
        <f t="shared" si="39"/>
        <v>Path=N:\Bhc\Eplans\Sdd\newstandard\
13C11-14A.pdf</v>
      </c>
      <c r="K252" s="64" t="str">
        <f t="shared" si="37"/>
        <v>13C11-14A      RURAL DOWELED CONCRETE PAVEMENT  </v>
      </c>
      <c r="L252" s="76">
        <f t="shared" si="38"/>
        <v>9</v>
      </c>
      <c r="M252" s="92" t="str">
        <f t="shared" si="47"/>
        <v>      </v>
      </c>
      <c r="N252" s="5"/>
    </row>
    <row r="253" spans="1:14" s="3" customFormat="1" ht="16.5" customHeight="1" outlineLevel="2">
      <c r="A253" s="7" t="str">
        <f t="shared" si="46"/>
        <v>PDF</v>
      </c>
      <c r="B253" s="8"/>
      <c r="C253" s="42"/>
      <c r="D253" s="9" t="s">
        <v>799</v>
      </c>
      <c r="E253" s="9" t="s">
        <v>42</v>
      </c>
      <c r="F253" s="9" t="s">
        <v>133</v>
      </c>
      <c r="G253" s="10">
        <v>44958</v>
      </c>
      <c r="H253" s="11"/>
      <c r="I253" s="11"/>
      <c r="J253" s="90" t="str">
        <f t="shared" si="39"/>
        <v>Path=N:\Bhc\Eplans\Sdd\newstandard\
13C11-14B.pdf</v>
      </c>
      <c r="K253" s="64" t="str">
        <f t="shared" si="37"/>
        <v>13C11-14B      RURAL DOWELED CONCRETE PAVEMENT  </v>
      </c>
      <c r="L253" s="76">
        <f t="shared" si="38"/>
        <v>9</v>
      </c>
      <c r="M253" s="92" t="str">
        <f t="shared" si="47"/>
        <v>      </v>
      </c>
      <c r="N253" s="5"/>
    </row>
    <row r="254" spans="1:14" s="3" customFormat="1" ht="15" customHeight="1" outlineLevel="2">
      <c r="A254" s="7" t="str">
        <f t="shared" si="46"/>
        <v>PDF</v>
      </c>
      <c r="B254" s="8"/>
      <c r="C254" s="42"/>
      <c r="D254" s="9" t="s">
        <v>800</v>
      </c>
      <c r="E254" s="9" t="s">
        <v>42</v>
      </c>
      <c r="F254" s="9" t="s">
        <v>134</v>
      </c>
      <c r="G254" s="10">
        <v>44958</v>
      </c>
      <c r="H254" s="11"/>
      <c r="I254" s="11"/>
      <c r="J254" s="90" t="str">
        <f t="shared" si="39"/>
        <v>Path=N:\Bhc\Eplans\Sdd\newstandard\
13C13-11.pdf</v>
      </c>
      <c r="K254" s="64" t="str">
        <f t="shared" si="37"/>
        <v>13C13-11       URBAN DOWELED CONCRETE PAVEMENT </v>
      </c>
      <c r="L254" s="76">
        <f t="shared" si="38"/>
        <v>8</v>
      </c>
      <c r="M254" s="92" t="str">
        <f t="shared" si="47"/>
        <v>       </v>
      </c>
      <c r="N254" s="5"/>
    </row>
    <row r="255" spans="1:14" s="3" customFormat="1" ht="16.5" customHeight="1" outlineLevel="2">
      <c r="A255" s="7" t="str">
        <f t="shared" si="46"/>
        <v>PDF</v>
      </c>
      <c r="B255" s="8">
        <v>124</v>
      </c>
      <c r="C255" s="42"/>
      <c r="D255" s="9" t="s">
        <v>520</v>
      </c>
      <c r="E255" s="9" t="s">
        <v>42</v>
      </c>
      <c r="F255" s="9" t="s">
        <v>220</v>
      </c>
      <c r="G255" s="10">
        <v>43221</v>
      </c>
      <c r="H255" s="11"/>
      <c r="I255" s="11"/>
      <c r="J255" s="90" t="str">
        <f t="shared" si="39"/>
        <v>Path=N:\Bhc\Eplans\Sdd\newstandard\
13C14-07A.pdf</v>
      </c>
      <c r="K255" s="64" t="str">
        <f t="shared" si="37"/>
        <v>13C14-07A      BASE PATCHING CONCRETE</v>
      </c>
      <c r="L255" s="76">
        <f t="shared" si="38"/>
        <v>9</v>
      </c>
      <c r="M255" s="92" t="str">
        <f t="shared" si="45"/>
        <v>      </v>
      </c>
      <c r="N255" s="5"/>
    </row>
    <row r="256" spans="1:14" s="3" customFormat="1" ht="16.5" customHeight="1" outlineLevel="2">
      <c r="A256" s="7" t="str">
        <f t="shared" si="46"/>
        <v>PDF</v>
      </c>
      <c r="B256" s="8">
        <v>124</v>
      </c>
      <c r="C256" s="42"/>
      <c r="D256" s="9" t="s">
        <v>521</v>
      </c>
      <c r="E256" s="9" t="s">
        <v>42</v>
      </c>
      <c r="F256" s="9" t="s">
        <v>220</v>
      </c>
      <c r="G256" s="10">
        <v>43221</v>
      </c>
      <c r="H256" s="11"/>
      <c r="I256" s="11"/>
      <c r="J256" s="90" t="str">
        <f t="shared" si="39"/>
        <v>Path=N:\Bhc\Eplans\Sdd\newstandard\
13C14-07B.pdf</v>
      </c>
      <c r="K256" s="64" t="str">
        <f t="shared" si="37"/>
        <v>13C14-07B      BASE PATCHING CONCRETE</v>
      </c>
      <c r="L256" s="76">
        <f t="shared" si="38"/>
        <v>9</v>
      </c>
      <c r="M256" s="92" t="str">
        <f t="shared" si="45"/>
        <v>      </v>
      </c>
      <c r="N256" s="5"/>
    </row>
    <row r="257" spans="1:14" s="3" customFormat="1" ht="16.5" customHeight="1" outlineLevel="2">
      <c r="A257" s="7" t="str">
        <f t="shared" si="46"/>
        <v>PDF</v>
      </c>
      <c r="B257" s="8">
        <v>124</v>
      </c>
      <c r="C257" s="42"/>
      <c r="D257" s="9" t="s">
        <v>522</v>
      </c>
      <c r="E257" s="9" t="s">
        <v>42</v>
      </c>
      <c r="F257" s="9" t="s">
        <v>220</v>
      </c>
      <c r="G257" s="10">
        <v>43221</v>
      </c>
      <c r="H257" s="11"/>
      <c r="I257" s="11"/>
      <c r="J257" s="90" t="str">
        <f t="shared" si="39"/>
        <v>Path=N:\Bhc\Eplans\Sdd\newstandard\
13C14-07C.pdf</v>
      </c>
      <c r="K257" s="64" t="str">
        <f t="shared" si="37"/>
        <v>13C14-07C      BASE PATCHING CONCRETE</v>
      </c>
      <c r="L257" s="76">
        <f t="shared" si="38"/>
        <v>9</v>
      </c>
      <c r="M257" s="92" t="str">
        <f t="shared" si="45"/>
        <v>      </v>
      </c>
      <c r="N257" s="5"/>
    </row>
    <row r="258" spans="1:14" s="3" customFormat="1" ht="16.5" customHeight="1" outlineLevel="2">
      <c r="A258" s="7" t="str">
        <f t="shared" si="46"/>
        <v>PDF</v>
      </c>
      <c r="B258" s="8"/>
      <c r="C258" s="42"/>
      <c r="D258" s="9" t="s">
        <v>801</v>
      </c>
      <c r="E258" s="9" t="s">
        <v>42</v>
      </c>
      <c r="F258" s="9" t="s">
        <v>221</v>
      </c>
      <c r="G258" s="10">
        <v>44958</v>
      </c>
      <c r="H258" s="11"/>
      <c r="I258" s="11"/>
      <c r="J258" s="90" t="str">
        <f t="shared" si="39"/>
        <v>Path=N:\Bhc\Eplans\Sdd\newstandard\
13C15-08A.pdf</v>
      </c>
      <c r="K258" s="64" t="str">
        <f t="shared" si="37"/>
        <v>13C15-08A      CONCRETE BASE</v>
      </c>
      <c r="L258" s="76">
        <f>LEN(D258)</f>
        <v>9</v>
      </c>
      <c r="M258" s="92" t="str">
        <f>REPT(" ",15-L258)</f>
        <v>      </v>
      </c>
      <c r="N258" s="5"/>
    </row>
    <row r="259" spans="1:14" s="3" customFormat="1" ht="16.5" customHeight="1" outlineLevel="2">
      <c r="A259" s="7" t="str">
        <f t="shared" si="46"/>
        <v>PDF</v>
      </c>
      <c r="B259" s="8"/>
      <c r="C259" s="42"/>
      <c r="D259" s="9" t="s">
        <v>802</v>
      </c>
      <c r="E259" s="9" t="s">
        <v>42</v>
      </c>
      <c r="F259" s="9" t="s">
        <v>221</v>
      </c>
      <c r="G259" s="10">
        <v>44958</v>
      </c>
      <c r="H259" s="11"/>
      <c r="I259" s="11"/>
      <c r="J259" s="90" t="str">
        <f t="shared" si="39"/>
        <v>Path=N:\Bhc\Eplans\Sdd\newstandard\
13C15-08B.pdf</v>
      </c>
      <c r="K259" s="64" t="str">
        <f>CONCATENATE(D259,M259,F259)</f>
        <v>13C15-08B      CONCRETE BASE</v>
      </c>
      <c r="L259" s="76">
        <f>LEN(D259)</f>
        <v>9</v>
      </c>
      <c r="M259" s="92" t="str">
        <f>REPT(" ",15-L259)</f>
        <v>      </v>
      </c>
      <c r="N259" s="5"/>
    </row>
    <row r="260" spans="1:14" s="3" customFormat="1" ht="16.5" customHeight="1" outlineLevel="2">
      <c r="A260" s="7" t="str">
        <f t="shared" si="46"/>
        <v>PDF</v>
      </c>
      <c r="B260" s="8">
        <v>126</v>
      </c>
      <c r="C260" s="42"/>
      <c r="D260" s="9" t="s">
        <v>334</v>
      </c>
      <c r="E260" s="9" t="s">
        <v>42</v>
      </c>
      <c r="F260" s="9" t="s">
        <v>336</v>
      </c>
      <c r="G260" s="10">
        <v>41306</v>
      </c>
      <c r="H260" s="11"/>
      <c r="I260" s="11"/>
      <c r="J260" s="90" t="str">
        <f t="shared" si="39"/>
        <v>Path=N:\Bhc\Eplans\Sdd\newstandard\
13C16-02A.pdf</v>
      </c>
      <c r="K260" s="64" t="str">
        <f t="shared" si="37"/>
        <v>13C16-02A      DETAIL FOR  RIGHT TURN LANE/TEE INTERSECTION BYPASS LANE ON A CONRETE ROADWAY</v>
      </c>
      <c r="L260" s="76">
        <f t="shared" si="38"/>
        <v>9</v>
      </c>
      <c r="M260" s="92" t="str">
        <f t="shared" si="45"/>
        <v>      </v>
      </c>
      <c r="N260" s="5"/>
    </row>
    <row r="261" spans="1:14" s="3" customFormat="1" ht="16.5" customHeight="1" outlineLevel="2">
      <c r="A261" s="7" t="str">
        <f t="shared" si="46"/>
        <v>PDF</v>
      </c>
      <c r="B261" s="8">
        <v>126</v>
      </c>
      <c r="C261" s="42"/>
      <c r="D261" s="9" t="s">
        <v>335</v>
      </c>
      <c r="E261" s="9" t="s">
        <v>42</v>
      </c>
      <c r="F261" s="9" t="s">
        <v>336</v>
      </c>
      <c r="G261" s="10">
        <v>41306</v>
      </c>
      <c r="H261" s="11"/>
      <c r="I261" s="11"/>
      <c r="J261" s="90" t="str">
        <f t="shared" si="39"/>
        <v>Path=N:\Bhc\Eplans\Sdd\newstandard\
13C16-02B.pdf</v>
      </c>
      <c r="K261" s="64" t="str">
        <f t="shared" si="37"/>
        <v>13C16-02B      DETAIL FOR  RIGHT TURN LANE/TEE INTERSECTION BYPASS LANE ON A CONRETE ROADWAY</v>
      </c>
      <c r="L261" s="76">
        <f t="shared" si="38"/>
        <v>9</v>
      </c>
      <c r="M261" s="92" t="str">
        <f t="shared" si="45"/>
        <v>      </v>
      </c>
      <c r="N261" s="5"/>
    </row>
    <row r="262" spans="1:14" s="12" customFormat="1" ht="16.5" customHeight="1" outlineLevel="2">
      <c r="A262" s="7" t="str">
        <f t="shared" si="46"/>
        <v>PDF</v>
      </c>
      <c r="B262" s="8"/>
      <c r="C262" s="42"/>
      <c r="D262" s="9" t="s">
        <v>871</v>
      </c>
      <c r="E262" s="9"/>
      <c r="F262" s="9" t="s">
        <v>260</v>
      </c>
      <c r="G262" s="10">
        <v>45139</v>
      </c>
      <c r="H262" s="11"/>
      <c r="I262" s="11"/>
      <c r="J262" s="90" t="str">
        <f aca="true" t="shared" si="48" ref="J262:J268">CONCATENATE($J$11,CHAR(10),D262,".pdf")</f>
        <v>Path=N:\Bhc\Eplans\Sdd\newstandard\
13C18-08A.pdf</v>
      </c>
      <c r="K262" s="64" t="str">
        <f aca="true" t="shared" si="49" ref="K262:K268">CONCATENATE(D262,M262,F262)</f>
        <v>13C18-08A      CONCRETE PAVEMENT JOINTING</v>
      </c>
      <c r="L262" s="76">
        <f aca="true" t="shared" si="50" ref="L262:L268">LEN(D262)</f>
        <v>9</v>
      </c>
      <c r="M262" s="92" t="str">
        <f aca="true" t="shared" si="51" ref="M262:M268">REPT(" ",15-L262)</f>
        <v>      </v>
      </c>
      <c r="N262" s="11"/>
    </row>
    <row r="263" spans="1:14" s="12" customFormat="1" ht="16.5" customHeight="1" outlineLevel="2">
      <c r="A263" s="7" t="str">
        <f t="shared" si="46"/>
        <v>PDF</v>
      </c>
      <c r="B263" s="8"/>
      <c r="C263" s="42"/>
      <c r="D263" s="9" t="s">
        <v>872</v>
      </c>
      <c r="E263" s="9"/>
      <c r="F263" s="9" t="s">
        <v>261</v>
      </c>
      <c r="G263" s="10">
        <v>45139</v>
      </c>
      <c r="H263" s="11"/>
      <c r="I263" s="11"/>
      <c r="J263" s="90" t="str">
        <f t="shared" si="48"/>
        <v>Path=N:\Bhc\Eplans\Sdd\newstandard\
13C18-08B.pdf</v>
      </c>
      <c r="K263" s="64" t="str">
        <f t="shared" si="49"/>
        <v>13C18-08B      CONCRETE PAVEMENT STEEL REINFORCEMENT</v>
      </c>
      <c r="L263" s="76">
        <f t="shared" si="50"/>
        <v>9</v>
      </c>
      <c r="M263" s="92" t="str">
        <f t="shared" si="51"/>
        <v>      </v>
      </c>
      <c r="N263" s="11"/>
    </row>
    <row r="264" spans="1:14" s="12" customFormat="1" ht="16.5" customHeight="1" outlineLevel="2">
      <c r="A264" s="7" t="str">
        <f t="shared" si="46"/>
        <v>PDF</v>
      </c>
      <c r="B264" s="8"/>
      <c r="C264" s="42"/>
      <c r="D264" s="9" t="s">
        <v>873</v>
      </c>
      <c r="E264" s="9"/>
      <c r="F264" s="9" t="s">
        <v>467</v>
      </c>
      <c r="G264" s="10">
        <v>45139</v>
      </c>
      <c r="H264" s="11"/>
      <c r="I264" s="11"/>
      <c r="J264" s="90" t="str">
        <f t="shared" si="48"/>
        <v>Path=N:\Bhc\Eplans\Sdd\newstandard\
13C18-08C.pdf</v>
      </c>
      <c r="K264" s="64" t="str">
        <f t="shared" si="49"/>
        <v>13C18-08C      CONCRETE PAVEMENT JOINT TYPES</v>
      </c>
      <c r="L264" s="76">
        <f t="shared" si="50"/>
        <v>9</v>
      </c>
      <c r="M264" s="92" t="str">
        <f t="shared" si="51"/>
        <v>      </v>
      </c>
      <c r="N264" s="11"/>
    </row>
    <row r="265" spans="1:14" s="12" customFormat="1" ht="16.5" customHeight="1" outlineLevel="2">
      <c r="A265" s="7" t="str">
        <f t="shared" si="46"/>
        <v>PDF</v>
      </c>
      <c r="B265" s="8"/>
      <c r="C265" s="42"/>
      <c r="D265" s="9" t="s">
        <v>874</v>
      </c>
      <c r="E265" s="9"/>
      <c r="F265" s="9" t="s">
        <v>878</v>
      </c>
      <c r="G265" s="10">
        <v>45139</v>
      </c>
      <c r="H265" s="11"/>
      <c r="I265" s="11"/>
      <c r="J265" s="90" t="str">
        <f t="shared" si="48"/>
        <v>Path=N:\Bhc\Eplans\Sdd\newstandard\
13C18-08D.pdf</v>
      </c>
      <c r="K265" s="64" t="str">
        <f t="shared" si="49"/>
        <v>13C18-08D      CONCRETE PAVEMENT JOINTING AT UTILITY FIXTURES</v>
      </c>
      <c r="L265" s="76">
        <f t="shared" si="50"/>
        <v>9</v>
      </c>
      <c r="M265" s="92" t="str">
        <f t="shared" si="51"/>
        <v>      </v>
      </c>
      <c r="N265" s="11"/>
    </row>
    <row r="266" spans="1:14" s="12" customFormat="1" ht="16.5" customHeight="1" outlineLevel="2">
      <c r="A266" s="7" t="str">
        <f t="shared" si="46"/>
        <v>PDF</v>
      </c>
      <c r="B266" s="8"/>
      <c r="C266" s="42"/>
      <c r="D266" s="9" t="s">
        <v>875</v>
      </c>
      <c r="E266" s="9"/>
      <c r="F266" s="9" t="s">
        <v>262</v>
      </c>
      <c r="G266" s="10">
        <v>45139</v>
      </c>
      <c r="H266" s="11"/>
      <c r="I266" s="11"/>
      <c r="J266" s="90" t="str">
        <f t="shared" si="48"/>
        <v>Path=N:\Bhc\Eplans\Sdd\newstandard\
13C18-08E.pdf</v>
      </c>
      <c r="K266" s="64" t="str">
        <f t="shared" si="49"/>
        <v>13C18-08E      CONCRETE PAVEMENT JOINTING AND STEEL REINFORCEMENT IN ROUNDABOUTS</v>
      </c>
      <c r="L266" s="76">
        <f t="shared" si="50"/>
        <v>9</v>
      </c>
      <c r="M266" s="92" t="str">
        <f t="shared" si="51"/>
        <v>      </v>
      </c>
      <c r="N266" s="11"/>
    </row>
    <row r="267" spans="1:14" s="12" customFormat="1" ht="16.5" customHeight="1" outlineLevel="2">
      <c r="A267" s="7" t="str">
        <f t="shared" si="46"/>
        <v>PDF</v>
      </c>
      <c r="B267" s="8"/>
      <c r="C267" s="42"/>
      <c r="D267" s="9" t="s">
        <v>876</v>
      </c>
      <c r="E267" s="9"/>
      <c r="F267" s="9" t="s">
        <v>591</v>
      </c>
      <c r="G267" s="10">
        <v>45139</v>
      </c>
      <c r="H267" s="11"/>
      <c r="I267" s="11"/>
      <c r="J267" s="90" t="str">
        <f t="shared" si="48"/>
        <v>Path=N:\Bhc\Eplans\Sdd\newstandard\
13C18-08F.pdf</v>
      </c>
      <c r="K267" s="64" t="str">
        <f t="shared" si="49"/>
        <v>13C18-08F      CONCRETE PAVEMENT INTERSECTION BOXOUT FOR INTEGRAL CURB AND GUTTER</v>
      </c>
      <c r="L267" s="76">
        <f t="shared" si="50"/>
        <v>9</v>
      </c>
      <c r="M267" s="92" t="str">
        <f t="shared" si="51"/>
        <v>      </v>
      </c>
      <c r="N267" s="11"/>
    </row>
    <row r="268" spans="1:14" s="12" customFormat="1" ht="16.5" customHeight="1" outlineLevel="2">
      <c r="A268" s="7" t="str">
        <f t="shared" si="46"/>
        <v>PDF</v>
      </c>
      <c r="B268" s="8"/>
      <c r="C268" s="42"/>
      <c r="D268" s="9" t="s">
        <v>877</v>
      </c>
      <c r="E268" s="9"/>
      <c r="F268" s="9" t="s">
        <v>590</v>
      </c>
      <c r="G268" s="10">
        <v>45139</v>
      </c>
      <c r="H268" s="11"/>
      <c r="I268" s="11"/>
      <c r="J268" s="90" t="str">
        <f t="shared" si="48"/>
        <v>Path=N:\Bhc\Eplans\Sdd\newstandard\
13C18-08G.pdf</v>
      </c>
      <c r="K268" s="64" t="str">
        <f t="shared" si="49"/>
        <v>13C18-08G      CONCRETE PAVEMENT JOINTING ACCELERATION/DECELERATION LANE</v>
      </c>
      <c r="L268" s="76">
        <f t="shared" si="50"/>
        <v>9</v>
      </c>
      <c r="M268" s="92" t="str">
        <f t="shared" si="51"/>
        <v>      </v>
      </c>
      <c r="N268" s="11"/>
    </row>
    <row r="269" spans="1:14" s="3" customFormat="1" ht="16.5" customHeight="1" outlineLevel="2">
      <c r="A269" s="7" t="str">
        <f t="shared" si="46"/>
        <v>PDF</v>
      </c>
      <c r="B269" s="8">
        <v>127</v>
      </c>
      <c r="C269" s="42"/>
      <c r="D269" s="9" t="s">
        <v>690</v>
      </c>
      <c r="E269" s="9" t="s">
        <v>42</v>
      </c>
      <c r="F269" s="9" t="s">
        <v>596</v>
      </c>
      <c r="G269" s="10">
        <v>44228</v>
      </c>
      <c r="H269" s="11"/>
      <c r="I269" s="11"/>
      <c r="J269" s="90" t="str">
        <f t="shared" si="39"/>
        <v>Path=N:\Bhc\Eplans\Sdd\newstandard\
13C19-03.pdf</v>
      </c>
      <c r="K269" s="64" t="str">
        <f t="shared" si="37"/>
        <v>13C19-03       HMA LONGITUDINAL JOINTS</v>
      </c>
      <c r="L269" s="76">
        <f t="shared" si="38"/>
        <v>8</v>
      </c>
      <c r="M269" s="92" t="str">
        <f>REPT(" ",15-L269)</f>
        <v>       </v>
      </c>
      <c r="N269" s="5"/>
    </row>
    <row r="270" spans="1:14" s="3" customFormat="1" ht="16.5" customHeight="1" outlineLevel="1">
      <c r="A270" s="7"/>
      <c r="B270" s="8"/>
      <c r="C270" s="44"/>
      <c r="D270" s="61" t="s">
        <v>43</v>
      </c>
      <c r="E270" s="9"/>
      <c r="F270" s="9"/>
      <c r="G270" s="10"/>
      <c r="H270" s="11"/>
      <c r="I270" s="11"/>
      <c r="J270" s="90"/>
      <c r="K270" s="64" t="str">
        <f t="shared" si="37"/>
        <v>PRESERVATION DETAILS </v>
      </c>
      <c r="L270" s="76">
        <f t="shared" si="38"/>
        <v>21</v>
      </c>
      <c r="M270" s="92">
        <f>REPT(" ",21-L270)</f>
      </c>
      <c r="N270" s="5"/>
    </row>
    <row r="271" spans="1:14" s="3" customFormat="1" ht="16.5" customHeight="1" outlineLevel="2">
      <c r="A271" s="7" t="str">
        <f>HYPERLINK(CONCATENATE(D271,".pdf"),"PDF")</f>
        <v>PDF</v>
      </c>
      <c r="B271" s="8">
        <v>128</v>
      </c>
      <c r="C271" s="42"/>
      <c r="D271" s="9" t="s">
        <v>299</v>
      </c>
      <c r="E271" s="9" t="s">
        <v>44</v>
      </c>
      <c r="F271" s="9" t="s">
        <v>135</v>
      </c>
      <c r="G271" s="10">
        <v>36982</v>
      </c>
      <c r="H271" s="11"/>
      <c r="I271" s="11"/>
      <c r="J271" s="90" t="str">
        <f t="shared" si="39"/>
        <v>Path=N:\Bhc\Eplans\Sdd\newstandard\
14A01-03.pdf</v>
      </c>
      <c r="K271" s="64" t="str">
        <f aca="true" t="shared" si="52" ref="K271:K326">CONCATENATE(D271,M271,F271)</f>
        <v>14A01-03       TREE PRESERVATION DETAILS </v>
      </c>
      <c r="L271" s="76">
        <f aca="true" t="shared" si="53" ref="L271:L326">LEN(D271)</f>
        <v>8</v>
      </c>
      <c r="M271" s="92" t="str">
        <f>REPT(" ",15-L271)</f>
        <v>       </v>
      </c>
      <c r="N271" s="5"/>
    </row>
    <row r="272" spans="1:14" s="3" customFormat="1" ht="16.5" customHeight="1" outlineLevel="2">
      <c r="A272" s="7" t="str">
        <f>HYPERLINK(CONCATENATE(D272,".pdf"),"PDF")</f>
        <v>PDF</v>
      </c>
      <c r="B272" s="8">
        <v>129</v>
      </c>
      <c r="C272" s="42"/>
      <c r="D272" s="9" t="s">
        <v>300</v>
      </c>
      <c r="E272" s="9" t="s">
        <v>44</v>
      </c>
      <c r="F272" s="9" t="s">
        <v>136</v>
      </c>
      <c r="G272" s="10">
        <v>36982</v>
      </c>
      <c r="H272" s="11"/>
      <c r="I272" s="11"/>
      <c r="J272" s="90" t="str">
        <f t="shared" si="39"/>
        <v>Path=N:\Bhc\Eplans\Sdd\newstandard\
14A02-01.pdf</v>
      </c>
      <c r="K272" s="64" t="str">
        <f t="shared" si="52"/>
        <v>14A02-01       TREE PLANTING DETAIL </v>
      </c>
      <c r="L272" s="76">
        <f t="shared" si="53"/>
        <v>8</v>
      </c>
      <c r="M272" s="92" t="str">
        <f>REPT(" ",15-L272)</f>
        <v>       </v>
      </c>
      <c r="N272" s="5"/>
    </row>
    <row r="273" spans="1:14" s="3" customFormat="1" ht="16.5" customHeight="1" outlineLevel="1">
      <c r="A273" s="7"/>
      <c r="B273" s="8"/>
      <c r="C273" s="44"/>
      <c r="D273" s="61" t="s">
        <v>45</v>
      </c>
      <c r="E273" s="9"/>
      <c r="F273" s="9"/>
      <c r="G273" s="10"/>
      <c r="H273" s="11"/>
      <c r="I273" s="11"/>
      <c r="J273" s="90"/>
      <c r="K273" s="64" t="str">
        <f t="shared" si="52"/>
        <v>VEHICLE BARRIER SYSTEMS </v>
      </c>
      <c r="L273" s="76">
        <f t="shared" si="53"/>
        <v>24</v>
      </c>
      <c r="M273" s="92">
        <f>REPT(" ",24-L273)</f>
      </c>
      <c r="N273" s="5"/>
    </row>
    <row r="274" spans="1:14" s="3" customFormat="1" ht="16.5" customHeight="1" outlineLevel="2">
      <c r="A274" s="7" t="str">
        <f aca="true" t="shared" si="54" ref="A274:A297">HYPERLINK(CONCATENATE(D274,".pdf"),"PDF")</f>
        <v>PDF</v>
      </c>
      <c r="B274" s="8"/>
      <c r="C274" s="42"/>
      <c r="D274" s="9" t="s">
        <v>750</v>
      </c>
      <c r="E274" s="9"/>
      <c r="F274" s="9" t="s">
        <v>191</v>
      </c>
      <c r="G274" s="10">
        <v>44774</v>
      </c>
      <c r="H274" s="11"/>
      <c r="I274" s="11"/>
      <c r="J274" s="90" t="str">
        <f aca="true" t="shared" si="55" ref="J274:J328">CONCATENATE($J$11,CHAR(10),D274,".pdf")</f>
        <v>Path=N:\Bhc\Eplans\Sdd\newstandard\
14B07-16A.pdf</v>
      </c>
      <c r="K274" s="64" t="str">
        <f t="shared" si="52"/>
        <v>14B07-16A      CONCRETE BARRIER TEMPORARY PRECAST, 12'-6"</v>
      </c>
      <c r="L274" s="76">
        <f t="shared" si="53"/>
        <v>9</v>
      </c>
      <c r="M274" s="92" t="str">
        <f aca="true" t="shared" si="56" ref="M274:M282">REPT(" ",15-L274)</f>
        <v>      </v>
      </c>
      <c r="N274" s="5"/>
    </row>
    <row r="275" spans="1:14" s="3" customFormat="1" ht="16.5" customHeight="1" outlineLevel="2">
      <c r="A275" s="7" t="str">
        <f t="shared" si="54"/>
        <v>PDF</v>
      </c>
      <c r="B275" s="8"/>
      <c r="C275" s="42"/>
      <c r="D275" s="9" t="s">
        <v>751</v>
      </c>
      <c r="E275" s="9"/>
      <c r="F275" s="9" t="s">
        <v>191</v>
      </c>
      <c r="G275" s="10">
        <v>44774</v>
      </c>
      <c r="H275" s="11"/>
      <c r="I275" s="11"/>
      <c r="J275" s="90" t="str">
        <f t="shared" si="55"/>
        <v>Path=N:\Bhc\Eplans\Sdd\newstandard\
14B07-16B.pdf</v>
      </c>
      <c r="K275" s="64" t="str">
        <f t="shared" si="52"/>
        <v>14B07-16B      CONCRETE BARRIER TEMPORARY PRECAST, 12'-6"</v>
      </c>
      <c r="L275" s="76">
        <f t="shared" si="53"/>
        <v>9</v>
      </c>
      <c r="M275" s="92" t="str">
        <f t="shared" si="56"/>
        <v>      </v>
      </c>
      <c r="N275" s="5"/>
    </row>
    <row r="276" spans="1:14" s="3" customFormat="1" ht="16.5" customHeight="1" outlineLevel="2">
      <c r="A276" s="7" t="str">
        <f t="shared" si="54"/>
        <v>PDF</v>
      </c>
      <c r="B276" s="8"/>
      <c r="C276" s="42"/>
      <c r="D276" s="9" t="s">
        <v>752</v>
      </c>
      <c r="E276" s="9"/>
      <c r="F276" s="9" t="s">
        <v>191</v>
      </c>
      <c r="G276" s="10">
        <v>44774</v>
      </c>
      <c r="H276" s="11"/>
      <c r="I276" s="11"/>
      <c r="J276" s="90" t="str">
        <f t="shared" si="55"/>
        <v>Path=N:\Bhc\Eplans\Sdd\newstandard\
14B07-16C.pdf</v>
      </c>
      <c r="K276" s="64" t="str">
        <f t="shared" si="52"/>
        <v>14B07-16C      CONCRETE BARRIER TEMPORARY PRECAST, 12'-6"</v>
      </c>
      <c r="L276" s="76">
        <f t="shared" si="53"/>
        <v>9</v>
      </c>
      <c r="M276" s="92" t="str">
        <f t="shared" si="56"/>
        <v>      </v>
      </c>
      <c r="N276" s="5"/>
    </row>
    <row r="277" spans="1:14" s="3" customFormat="1" ht="16.5" customHeight="1" outlineLevel="2">
      <c r="A277" s="7" t="str">
        <f t="shared" si="54"/>
        <v>PDF</v>
      </c>
      <c r="B277" s="8"/>
      <c r="C277" s="42"/>
      <c r="D277" s="9" t="s">
        <v>753</v>
      </c>
      <c r="E277" s="9"/>
      <c r="F277" s="9" t="s">
        <v>191</v>
      </c>
      <c r="G277" s="10">
        <v>44774</v>
      </c>
      <c r="H277" s="11"/>
      <c r="I277" s="11"/>
      <c r="J277" s="90" t="str">
        <f t="shared" si="55"/>
        <v>Path=N:\Bhc\Eplans\Sdd\newstandard\
14B07-16D.pdf</v>
      </c>
      <c r="K277" s="64" t="str">
        <f t="shared" si="52"/>
        <v>14B07-16D      CONCRETE BARRIER TEMPORARY PRECAST, 12'-6"</v>
      </c>
      <c r="L277" s="76">
        <f t="shared" si="53"/>
        <v>9</v>
      </c>
      <c r="M277" s="92" t="str">
        <f t="shared" si="56"/>
        <v>      </v>
      </c>
      <c r="N277" s="5"/>
    </row>
    <row r="278" spans="1:14" s="3" customFormat="1" ht="16.5" customHeight="1" outlineLevel="2">
      <c r="A278" s="7" t="str">
        <f t="shared" si="54"/>
        <v>PDF</v>
      </c>
      <c r="B278" s="8"/>
      <c r="C278" s="42"/>
      <c r="D278" s="9" t="s">
        <v>754</v>
      </c>
      <c r="E278" s="9"/>
      <c r="F278" s="9" t="s">
        <v>191</v>
      </c>
      <c r="G278" s="10">
        <v>44774</v>
      </c>
      <c r="H278" s="11"/>
      <c r="I278" s="11"/>
      <c r="J278" s="90" t="str">
        <f t="shared" si="55"/>
        <v>Path=N:\Bhc\Eplans\Sdd\newstandard\
14B07-16E.pdf</v>
      </c>
      <c r="K278" s="64" t="str">
        <f t="shared" si="52"/>
        <v>14B07-16E      CONCRETE BARRIER TEMPORARY PRECAST, 12'-6"</v>
      </c>
      <c r="L278" s="76">
        <f t="shared" si="53"/>
        <v>9</v>
      </c>
      <c r="M278" s="92" t="str">
        <f t="shared" si="56"/>
        <v>      </v>
      </c>
      <c r="N278" s="5"/>
    </row>
    <row r="279" spans="1:14" s="3" customFormat="1" ht="16.5" customHeight="1" outlineLevel="2">
      <c r="A279" s="7" t="str">
        <f t="shared" si="54"/>
        <v>PDF</v>
      </c>
      <c r="B279" s="8"/>
      <c r="C279" s="42"/>
      <c r="D279" s="9" t="s">
        <v>755</v>
      </c>
      <c r="E279" s="9"/>
      <c r="F279" s="9" t="s">
        <v>191</v>
      </c>
      <c r="G279" s="10">
        <v>44774</v>
      </c>
      <c r="H279" s="11"/>
      <c r="I279" s="11"/>
      <c r="J279" s="90" t="str">
        <f t="shared" si="55"/>
        <v>Path=N:\Bhc\Eplans\Sdd\newstandard\
14B07-16F.pdf</v>
      </c>
      <c r="K279" s="64" t="str">
        <f t="shared" si="52"/>
        <v>14B07-16F      CONCRETE BARRIER TEMPORARY PRECAST, 12'-6"</v>
      </c>
      <c r="L279" s="76">
        <f t="shared" si="53"/>
        <v>9</v>
      </c>
      <c r="M279" s="92" t="str">
        <f t="shared" si="56"/>
        <v>      </v>
      </c>
      <c r="N279" s="5"/>
    </row>
    <row r="280" spans="1:14" s="3" customFormat="1" ht="16.5" customHeight="1" outlineLevel="2">
      <c r="A280" s="7" t="str">
        <f t="shared" si="54"/>
        <v>PDF</v>
      </c>
      <c r="B280" s="8"/>
      <c r="C280" s="42"/>
      <c r="D280" s="9" t="s">
        <v>756</v>
      </c>
      <c r="E280" s="9"/>
      <c r="F280" s="9" t="s">
        <v>191</v>
      </c>
      <c r="G280" s="10">
        <v>44774</v>
      </c>
      <c r="H280" s="11"/>
      <c r="I280" s="11"/>
      <c r="J280" s="90" t="str">
        <f t="shared" si="55"/>
        <v>Path=N:\Bhc\Eplans\Sdd\newstandard\
14B07-16G.pdf</v>
      </c>
      <c r="K280" s="64" t="str">
        <f t="shared" si="52"/>
        <v>14B07-16G      CONCRETE BARRIER TEMPORARY PRECAST, 12'-6"</v>
      </c>
      <c r="L280" s="76">
        <f t="shared" si="53"/>
        <v>9</v>
      </c>
      <c r="M280" s="92" t="str">
        <f t="shared" si="56"/>
        <v>      </v>
      </c>
      <c r="N280" s="5"/>
    </row>
    <row r="281" spans="1:14" s="3" customFormat="1" ht="16.5" customHeight="1" outlineLevel="2">
      <c r="A281" s="7" t="str">
        <f t="shared" si="54"/>
        <v>PDF</v>
      </c>
      <c r="B281" s="8"/>
      <c r="C281" s="42"/>
      <c r="D281" s="9" t="s">
        <v>757</v>
      </c>
      <c r="E281" s="9"/>
      <c r="F281" s="9" t="s">
        <v>191</v>
      </c>
      <c r="G281" s="10">
        <v>44774</v>
      </c>
      <c r="H281" s="11"/>
      <c r="I281" s="11"/>
      <c r="J281" s="90" t="str">
        <f t="shared" si="55"/>
        <v>Path=N:\Bhc\Eplans\Sdd\newstandard\
14B07-16H.pdf</v>
      </c>
      <c r="K281" s="64" t="str">
        <f t="shared" si="52"/>
        <v>14B07-16H      CONCRETE BARRIER TEMPORARY PRECAST, 12'-6"</v>
      </c>
      <c r="L281" s="76">
        <f t="shared" si="53"/>
        <v>9</v>
      </c>
      <c r="M281" s="92" t="str">
        <f t="shared" si="56"/>
        <v>      </v>
      </c>
      <c r="N281" s="5"/>
    </row>
    <row r="282" spans="1:14" s="3" customFormat="1" ht="16.5" customHeight="1" outlineLevel="2">
      <c r="A282" s="7" t="str">
        <f t="shared" si="54"/>
        <v>PDF</v>
      </c>
      <c r="B282" s="8"/>
      <c r="C282" s="42"/>
      <c r="D282" s="9" t="s">
        <v>758</v>
      </c>
      <c r="E282" s="9"/>
      <c r="F282" s="9" t="s">
        <v>191</v>
      </c>
      <c r="G282" s="10">
        <v>44774</v>
      </c>
      <c r="H282" s="11"/>
      <c r="I282" s="11"/>
      <c r="J282" s="90" t="str">
        <f t="shared" si="55"/>
        <v>Path=N:\Bhc\Eplans\Sdd\newstandard\
14B07-16I.pdf</v>
      </c>
      <c r="K282" s="64" t="str">
        <f t="shared" si="52"/>
        <v>14B07-16I      CONCRETE BARRIER TEMPORARY PRECAST, 12'-6"</v>
      </c>
      <c r="L282" s="76">
        <f t="shared" si="53"/>
        <v>9</v>
      </c>
      <c r="M282" s="92" t="str">
        <f t="shared" si="56"/>
        <v>      </v>
      </c>
      <c r="N282" s="5"/>
    </row>
    <row r="283" spans="1:14" s="3" customFormat="1" ht="16.5" customHeight="1" outlineLevel="2">
      <c r="A283" s="7" t="str">
        <f t="shared" si="54"/>
        <v>PDF</v>
      </c>
      <c r="B283" s="8"/>
      <c r="C283" s="42"/>
      <c r="D283" s="9" t="s">
        <v>759</v>
      </c>
      <c r="E283" s="9"/>
      <c r="F283" s="9" t="s">
        <v>191</v>
      </c>
      <c r="G283" s="10">
        <v>44774</v>
      </c>
      <c r="H283" s="11"/>
      <c r="I283" s="11"/>
      <c r="J283" s="90" t="str">
        <f t="shared" si="55"/>
        <v>Path=N:\Bhc\Eplans\Sdd\newstandard\
14B07-16J.pdf</v>
      </c>
      <c r="K283" s="64" t="str">
        <f t="shared" si="52"/>
        <v>14B07-16J      CONCRETE BARRIER TEMPORARY PRECAST, 12'-6"</v>
      </c>
      <c r="L283" s="76">
        <f t="shared" si="53"/>
        <v>9</v>
      </c>
      <c r="M283" s="92" t="str">
        <f>REPT(" ",15-L283)</f>
        <v>      </v>
      </c>
      <c r="N283" s="5"/>
    </row>
    <row r="284" spans="1:14" s="3" customFormat="1" ht="16.5" customHeight="1" outlineLevel="2">
      <c r="A284" s="7" t="str">
        <f t="shared" si="54"/>
        <v>PDF</v>
      </c>
      <c r="B284" s="8"/>
      <c r="C284" s="42"/>
      <c r="D284" s="9" t="s">
        <v>760</v>
      </c>
      <c r="E284" s="9"/>
      <c r="F284" s="9" t="s">
        <v>191</v>
      </c>
      <c r="G284" s="10">
        <v>44774</v>
      </c>
      <c r="H284" s="11"/>
      <c r="I284" s="11"/>
      <c r="J284" s="90" t="str">
        <f t="shared" si="55"/>
        <v>Path=N:\Bhc\Eplans\Sdd\newstandard\
14B07-16K.pdf</v>
      </c>
      <c r="K284" s="64" t="str">
        <f t="shared" si="52"/>
        <v>14B07-16K      CONCRETE BARRIER TEMPORARY PRECAST, 12'-6"</v>
      </c>
      <c r="L284" s="76">
        <f t="shared" si="53"/>
        <v>9</v>
      </c>
      <c r="M284" s="92" t="str">
        <f>REPT(" ",15-L284)</f>
        <v>      </v>
      </c>
      <c r="N284" s="5"/>
    </row>
    <row r="285" spans="1:14" s="3" customFormat="1" ht="16.5" customHeight="1" outlineLevel="2">
      <c r="A285" s="7" t="str">
        <f t="shared" si="54"/>
        <v>PDF</v>
      </c>
      <c r="B285" s="8"/>
      <c r="C285" s="42"/>
      <c r="D285" s="9" t="s">
        <v>761</v>
      </c>
      <c r="E285" s="9"/>
      <c r="F285" s="9" t="s">
        <v>191</v>
      </c>
      <c r="G285" s="10">
        <v>44774</v>
      </c>
      <c r="H285" s="11"/>
      <c r="I285" s="11"/>
      <c r="J285" s="90" t="str">
        <f t="shared" si="55"/>
        <v>Path=N:\Bhc\Eplans\Sdd\newstandard\
14B07-16L.pdf</v>
      </c>
      <c r="K285" s="64" t="str">
        <f t="shared" si="52"/>
        <v>14B07-16L      CONCRETE BARRIER TEMPORARY PRECAST, 12'-6"</v>
      </c>
      <c r="L285" s="76">
        <f t="shared" si="53"/>
        <v>9</v>
      </c>
      <c r="M285" s="92" t="str">
        <f>REPT(" ",15-L285)</f>
        <v>      </v>
      </c>
      <c r="N285" s="5"/>
    </row>
    <row r="286" spans="1:14" s="3" customFormat="1" ht="16.5" customHeight="1" outlineLevel="2">
      <c r="A286" s="7" t="str">
        <f>HYPERLINK(CONCATENATE(D286,".pdf"),"PDF")</f>
        <v>PDF</v>
      </c>
      <c r="B286" s="8"/>
      <c r="C286" s="42"/>
      <c r="D286" s="9" t="s">
        <v>762</v>
      </c>
      <c r="E286" s="9"/>
      <c r="F286" s="9" t="s">
        <v>191</v>
      </c>
      <c r="G286" s="10">
        <v>44774</v>
      </c>
      <c r="H286" s="11"/>
      <c r="I286" s="11"/>
      <c r="J286" s="90" t="str">
        <f>CONCATENATE($J$11,CHAR(10),D286,".pdf")</f>
        <v>Path=N:\Bhc\Eplans\Sdd\newstandard\
14B07-16M.pdf</v>
      </c>
      <c r="K286" s="64" t="str">
        <f>CONCATENATE(D286,M286,F286)</f>
        <v>14B07-16M      CONCRETE BARRIER TEMPORARY PRECAST, 12'-6"</v>
      </c>
      <c r="L286" s="76">
        <f>LEN(D286)</f>
        <v>9</v>
      </c>
      <c r="M286" s="92" t="str">
        <f>REPT(" ",15-L286)</f>
        <v>      </v>
      </c>
      <c r="N286" s="5"/>
    </row>
    <row r="287" spans="1:14" s="3" customFormat="1" ht="16.5" customHeight="1" outlineLevel="2">
      <c r="A287" s="7" t="str">
        <f>HYPERLINK(CONCATENATE(D287,".pdf"),"PDF")</f>
        <v>PDF</v>
      </c>
      <c r="B287" s="8"/>
      <c r="C287" s="42"/>
      <c r="D287" s="9" t="s">
        <v>788</v>
      </c>
      <c r="E287" s="9"/>
      <c r="F287" s="9" t="s">
        <v>191</v>
      </c>
      <c r="G287" s="10">
        <v>44774</v>
      </c>
      <c r="H287" s="11"/>
      <c r="I287" s="11"/>
      <c r="J287" s="90" t="str">
        <f>CONCATENATE($J$11,CHAR(10),D287,".pdf")</f>
        <v>Path=N:\Bhc\Eplans\Sdd\newstandard\
14B07-16N.pdf</v>
      </c>
      <c r="K287" s="64" t="str">
        <f>CONCATENATE(D287,M287,F287)</f>
        <v>14B07-16N      CONCRETE BARRIER TEMPORARY PRECAST, 12'-6"</v>
      </c>
      <c r="L287" s="76">
        <f>LEN(D287)</f>
        <v>9</v>
      </c>
      <c r="M287" s="92" t="str">
        <f>REPT(" ",15-L287)</f>
        <v>      </v>
      </c>
      <c r="N287" s="5"/>
    </row>
    <row r="288" spans="1:14" s="3" customFormat="1" ht="16.5" customHeight="1" outlineLevel="2">
      <c r="A288" s="7" t="str">
        <f t="shared" si="54"/>
        <v>PDF</v>
      </c>
      <c r="B288" s="8"/>
      <c r="C288" s="42"/>
      <c r="D288" s="9" t="s">
        <v>430</v>
      </c>
      <c r="E288" s="9"/>
      <c r="F288" s="9" t="s">
        <v>330</v>
      </c>
      <c r="G288" s="10">
        <v>42309</v>
      </c>
      <c r="H288" s="11"/>
      <c r="I288" s="11"/>
      <c r="J288" s="90" t="str">
        <f t="shared" si="55"/>
        <v>Path=N:\Bhc\Eplans\Sdd\newstandard\
14B08-02A.pdf</v>
      </c>
      <c r="K288" s="64" t="str">
        <f t="shared" si="52"/>
        <v>14B08-02A      CRASH CUSHION/SAND BARREL ARRAY AND OTHER TEMPORARY BARRIER LAYOUT DETAILS</v>
      </c>
      <c r="L288" s="76">
        <f t="shared" si="53"/>
        <v>9</v>
      </c>
      <c r="M288" s="92" t="str">
        <f aca="true" t="shared" si="57" ref="M288:M310">REPT(" ",15-L288)</f>
        <v>      </v>
      </c>
      <c r="N288" s="5"/>
    </row>
    <row r="289" spans="1:14" s="3" customFormat="1" ht="16.5" customHeight="1" outlineLevel="2">
      <c r="A289" s="7" t="str">
        <f t="shared" si="54"/>
        <v>PDF</v>
      </c>
      <c r="B289" s="8"/>
      <c r="C289" s="42"/>
      <c r="D289" s="9" t="s">
        <v>431</v>
      </c>
      <c r="E289" s="9"/>
      <c r="F289" s="9" t="s">
        <v>330</v>
      </c>
      <c r="G289" s="10">
        <v>42309</v>
      </c>
      <c r="H289" s="11"/>
      <c r="I289" s="11"/>
      <c r="J289" s="90" t="str">
        <f t="shared" si="55"/>
        <v>Path=N:\Bhc\Eplans\Sdd\newstandard\
14B08-02B.pdf</v>
      </c>
      <c r="K289" s="64" t="str">
        <f t="shared" si="52"/>
        <v>14B08-02B      CRASH CUSHION/SAND BARREL ARRAY AND OTHER TEMPORARY BARRIER LAYOUT DETAILS</v>
      </c>
      <c r="L289" s="76">
        <f t="shared" si="53"/>
        <v>9</v>
      </c>
      <c r="M289" s="92" t="str">
        <f t="shared" si="57"/>
        <v>      </v>
      </c>
      <c r="N289" s="5"/>
    </row>
    <row r="290" spans="1:14" s="3" customFormat="1" ht="16.5" customHeight="1" outlineLevel="2">
      <c r="A290" s="7" t="str">
        <f t="shared" si="54"/>
        <v>PDF</v>
      </c>
      <c r="B290" s="8"/>
      <c r="C290" s="42"/>
      <c r="D290" s="9" t="s">
        <v>432</v>
      </c>
      <c r="E290" s="9"/>
      <c r="F290" s="9" t="s">
        <v>330</v>
      </c>
      <c r="G290" s="10">
        <v>42309</v>
      </c>
      <c r="H290" s="11"/>
      <c r="I290" s="11"/>
      <c r="J290" s="90" t="str">
        <f t="shared" si="55"/>
        <v>Path=N:\Bhc\Eplans\Sdd\newstandard\
14B08-02C.pdf</v>
      </c>
      <c r="K290" s="64" t="str">
        <f t="shared" si="52"/>
        <v>14B08-02C      CRASH CUSHION/SAND BARREL ARRAY AND OTHER TEMPORARY BARRIER LAYOUT DETAILS</v>
      </c>
      <c r="L290" s="76">
        <f t="shared" si="53"/>
        <v>9</v>
      </c>
      <c r="M290" s="92" t="str">
        <f t="shared" si="57"/>
        <v>      </v>
      </c>
      <c r="N290" s="5"/>
    </row>
    <row r="291" spans="1:14" s="3" customFormat="1" ht="16.5" customHeight="1" outlineLevel="2">
      <c r="A291" s="7" t="str">
        <f t="shared" si="54"/>
        <v>PDF</v>
      </c>
      <c r="B291" s="8"/>
      <c r="C291" s="42"/>
      <c r="D291" s="9" t="s">
        <v>433</v>
      </c>
      <c r="E291" s="9"/>
      <c r="F291" s="9" t="s">
        <v>330</v>
      </c>
      <c r="G291" s="10">
        <v>42309</v>
      </c>
      <c r="H291" s="11"/>
      <c r="I291" s="11"/>
      <c r="J291" s="90" t="str">
        <f t="shared" si="55"/>
        <v>Path=N:\Bhc\Eplans\Sdd\newstandard\
14B08-02D.pdf</v>
      </c>
      <c r="K291" s="64" t="str">
        <f t="shared" si="52"/>
        <v>14B08-02D      CRASH CUSHION/SAND BARREL ARRAY AND OTHER TEMPORARY BARRIER LAYOUT DETAILS</v>
      </c>
      <c r="L291" s="76">
        <f t="shared" si="53"/>
        <v>9</v>
      </c>
      <c r="M291" s="92" t="str">
        <f t="shared" si="57"/>
        <v>      </v>
      </c>
      <c r="N291" s="5"/>
    </row>
    <row r="292" spans="1:14" s="3" customFormat="1" ht="16.5" customHeight="1" outlineLevel="2">
      <c r="A292" s="7" t="str">
        <f t="shared" si="54"/>
        <v>PDF</v>
      </c>
      <c r="B292" s="8"/>
      <c r="C292" s="42"/>
      <c r="D292" s="9" t="s">
        <v>434</v>
      </c>
      <c r="E292" s="9"/>
      <c r="F292" s="9" t="s">
        <v>330</v>
      </c>
      <c r="G292" s="10">
        <v>42309</v>
      </c>
      <c r="H292" s="11"/>
      <c r="I292" s="11"/>
      <c r="J292" s="90" t="str">
        <f t="shared" si="55"/>
        <v>Path=N:\Bhc\Eplans\Sdd\newstandard\
14B08-02E.pdf</v>
      </c>
      <c r="K292" s="64" t="str">
        <f t="shared" si="52"/>
        <v>14B08-02E      CRASH CUSHION/SAND BARREL ARRAY AND OTHER TEMPORARY BARRIER LAYOUT DETAILS</v>
      </c>
      <c r="L292" s="76">
        <f t="shared" si="53"/>
        <v>9</v>
      </c>
      <c r="M292" s="92" t="str">
        <f t="shared" si="57"/>
        <v>      </v>
      </c>
      <c r="N292" s="5"/>
    </row>
    <row r="293" spans="1:14" s="3" customFormat="1" ht="16.5" customHeight="1" outlineLevel="2">
      <c r="A293" s="7" t="str">
        <f>HYPERLINK(CONCATENATE(D293,".pdf"),"PDF")</f>
        <v>PDF</v>
      </c>
      <c r="B293" s="8">
        <v>136</v>
      </c>
      <c r="C293" s="42"/>
      <c r="D293" s="9" t="s">
        <v>789</v>
      </c>
      <c r="E293" s="9" t="s">
        <v>46</v>
      </c>
      <c r="F293" s="9" t="s">
        <v>137</v>
      </c>
      <c r="G293" s="10">
        <v>44866</v>
      </c>
      <c r="H293" s="11"/>
      <c r="I293" s="11"/>
      <c r="J293" s="90" t="str">
        <f>CONCATENATE($J$11,CHAR(10),D293,".pdf")</f>
        <v>Path=N:\Bhc\Eplans\Sdd\newstandard\
14B11-03.pdf</v>
      </c>
      <c r="K293" s="64" t="str">
        <f>CONCATENATE(D293,M293,F293)</f>
        <v>14B11-03       CONCRETE BARRIER (DOUBLE FACED) </v>
      </c>
      <c r="L293" s="76">
        <f>LEN(D293)</f>
        <v>8</v>
      </c>
      <c r="M293" s="92" t="str">
        <f>REPT(" ",15-L293)</f>
        <v>       </v>
      </c>
      <c r="N293" s="5"/>
    </row>
    <row r="294" spans="1:14" s="3" customFormat="1" ht="16.5" customHeight="1" outlineLevel="2">
      <c r="A294" s="7" t="str">
        <f t="shared" si="54"/>
        <v>PDF</v>
      </c>
      <c r="B294" s="8">
        <v>136</v>
      </c>
      <c r="C294" s="42"/>
      <c r="D294" s="9" t="s">
        <v>523</v>
      </c>
      <c r="E294" s="9" t="s">
        <v>46</v>
      </c>
      <c r="F294" s="9" t="s">
        <v>138</v>
      </c>
      <c r="G294" s="10">
        <v>43221</v>
      </c>
      <c r="H294" s="11"/>
      <c r="I294" s="11"/>
      <c r="J294" s="90" t="str">
        <f t="shared" si="55"/>
        <v>Path=N:\Bhc\Eplans\Sdd\newstandard\
14B15-11A.pdf</v>
      </c>
      <c r="K294" s="64" t="str">
        <f t="shared" si="52"/>
        <v>14B15-11A      STEEL PLATE BEAM GUARD, CLASS "A" INSTALLATION &amp; ELEMENTS </v>
      </c>
      <c r="L294" s="76">
        <f t="shared" si="53"/>
        <v>9</v>
      </c>
      <c r="M294" s="92" t="str">
        <f t="shared" si="57"/>
        <v>      </v>
      </c>
      <c r="N294" s="5"/>
    </row>
    <row r="295" spans="1:14" s="3" customFormat="1" ht="16.5" customHeight="1" outlineLevel="2">
      <c r="A295" s="7" t="str">
        <f t="shared" si="54"/>
        <v>PDF</v>
      </c>
      <c r="B295" s="8">
        <v>137</v>
      </c>
      <c r="C295" s="42"/>
      <c r="D295" s="9" t="s">
        <v>524</v>
      </c>
      <c r="E295" s="9" t="s">
        <v>46</v>
      </c>
      <c r="F295" s="9" t="s">
        <v>138</v>
      </c>
      <c r="G295" s="10">
        <v>43221</v>
      </c>
      <c r="H295" s="11"/>
      <c r="I295" s="11"/>
      <c r="J295" s="90" t="str">
        <f t="shared" si="55"/>
        <v>Path=N:\Bhc\Eplans\Sdd\newstandard\
14B15-11B.pdf</v>
      </c>
      <c r="K295" s="64" t="str">
        <f t="shared" si="52"/>
        <v>14B15-11B      STEEL PLATE BEAM GUARD, CLASS "A" INSTALLATION &amp; ELEMENTS </v>
      </c>
      <c r="L295" s="76">
        <f t="shared" si="53"/>
        <v>9</v>
      </c>
      <c r="M295" s="92" t="str">
        <f t="shared" si="57"/>
        <v>      </v>
      </c>
      <c r="N295" s="5"/>
    </row>
    <row r="296" spans="1:14" s="3" customFormat="1" ht="16.5" customHeight="1" outlineLevel="2">
      <c r="A296" s="7" t="str">
        <f t="shared" si="54"/>
        <v>PDF</v>
      </c>
      <c r="B296" s="8">
        <v>138</v>
      </c>
      <c r="C296" s="42"/>
      <c r="D296" s="9" t="s">
        <v>525</v>
      </c>
      <c r="E296" s="9" t="s">
        <v>46</v>
      </c>
      <c r="F296" s="9" t="s">
        <v>227</v>
      </c>
      <c r="G296" s="10">
        <v>43221</v>
      </c>
      <c r="H296" s="11"/>
      <c r="I296" s="11"/>
      <c r="J296" s="90" t="str">
        <f t="shared" si="55"/>
        <v>Path=N:\Bhc\Eplans\Sdd\newstandard\
14B15-11C.pdf</v>
      </c>
      <c r="K296" s="64" t="str">
        <f t="shared" si="52"/>
        <v>14B15-11C      STEEL PLATE BEAM GUARD, CLASS "A", INSTALLATION &amp; ELEMENTS</v>
      </c>
      <c r="L296" s="76">
        <f t="shared" si="53"/>
        <v>9</v>
      </c>
      <c r="M296" s="92" t="str">
        <f t="shared" si="57"/>
        <v>      </v>
      </c>
      <c r="N296" s="5"/>
    </row>
    <row r="297" spans="1:14" s="3" customFormat="1" ht="16.5" customHeight="1" outlineLevel="2">
      <c r="A297" s="7" t="str">
        <f t="shared" si="54"/>
        <v>PDF</v>
      </c>
      <c r="B297" s="8"/>
      <c r="C297" s="42"/>
      <c r="D297" s="9" t="s">
        <v>301</v>
      </c>
      <c r="E297" s="9"/>
      <c r="F297" s="9" t="s">
        <v>207</v>
      </c>
      <c r="G297" s="10">
        <v>39479</v>
      </c>
      <c r="H297" s="11"/>
      <c r="I297" s="11"/>
      <c r="J297" s="90" t="str">
        <f t="shared" si="55"/>
        <v>Path=N:\Bhc\Eplans\Sdd\newstandard\
14B16-04A.pdf</v>
      </c>
      <c r="K297" s="64" t="str">
        <f t="shared" si="52"/>
        <v>14B16-04A      ANCHORAGE FOR STEEL PLATE BEAM GUARD TYPE 2</v>
      </c>
      <c r="L297" s="76">
        <f t="shared" si="53"/>
        <v>9</v>
      </c>
      <c r="M297" s="92" t="str">
        <f t="shared" si="57"/>
        <v>      </v>
      </c>
      <c r="N297" s="5"/>
    </row>
    <row r="298" spans="1:14" s="3" customFormat="1" ht="16.5" customHeight="1" outlineLevel="2">
      <c r="A298" s="7" t="str">
        <f aca="true" t="shared" si="58" ref="A298:A328">HYPERLINK(CONCATENATE(D298,".pdf"),"PDF")</f>
        <v>PDF</v>
      </c>
      <c r="B298" s="8">
        <v>139</v>
      </c>
      <c r="C298" s="42"/>
      <c r="D298" s="9" t="s">
        <v>302</v>
      </c>
      <c r="E298" s="9" t="s">
        <v>46</v>
      </c>
      <c r="F298" s="9" t="s">
        <v>207</v>
      </c>
      <c r="G298" s="10">
        <v>39479</v>
      </c>
      <c r="H298" s="11"/>
      <c r="I298" s="11"/>
      <c r="J298" s="90" t="str">
        <f t="shared" si="55"/>
        <v>Path=N:\Bhc\Eplans\Sdd\newstandard\
14B16-04B.pdf</v>
      </c>
      <c r="K298" s="64" t="str">
        <f t="shared" si="52"/>
        <v>14B16-04B      ANCHORAGE FOR STEEL PLATE BEAM GUARD TYPE 2</v>
      </c>
      <c r="L298" s="76">
        <f t="shared" si="53"/>
        <v>9</v>
      </c>
      <c r="M298" s="92" t="str">
        <f t="shared" si="57"/>
        <v>      </v>
      </c>
      <c r="N298" s="5"/>
    </row>
    <row r="299" spans="1:14" s="3" customFormat="1" ht="16.5" customHeight="1" outlineLevel="2">
      <c r="A299" s="7" t="str">
        <f t="shared" si="58"/>
        <v>PDF</v>
      </c>
      <c r="B299" s="8">
        <v>141</v>
      </c>
      <c r="C299" s="42"/>
      <c r="D299" s="9" t="s">
        <v>303</v>
      </c>
      <c r="E299" s="9" t="s">
        <v>46</v>
      </c>
      <c r="F299" s="9" t="s">
        <v>139</v>
      </c>
      <c r="G299" s="10">
        <v>39479</v>
      </c>
      <c r="H299" s="11"/>
      <c r="I299" s="11"/>
      <c r="J299" s="90" t="str">
        <f t="shared" si="55"/>
        <v>Path=N:\Bhc\Eplans\Sdd\newstandard\
14B18-06A.pdf</v>
      </c>
      <c r="K299" s="64" t="str">
        <f t="shared" si="52"/>
        <v>14B18-06A      STEEL PLATE BEAM GUARD, CLASS "A" (AT BRIDGES, OBSTACLES AND  SIDEROADS/DRIVEWAYS)</v>
      </c>
      <c r="L299" s="76">
        <f t="shared" si="53"/>
        <v>9</v>
      </c>
      <c r="M299" s="92" t="str">
        <f t="shared" si="57"/>
        <v>      </v>
      </c>
      <c r="N299" s="5"/>
    </row>
    <row r="300" spans="1:14" s="3" customFormat="1" ht="16.5" customHeight="1" outlineLevel="2">
      <c r="A300" s="7" t="str">
        <f t="shared" si="58"/>
        <v>PDF</v>
      </c>
      <c r="B300" s="8">
        <v>142</v>
      </c>
      <c r="C300" s="42"/>
      <c r="D300" s="9" t="s">
        <v>304</v>
      </c>
      <c r="E300" s="9" t="s">
        <v>46</v>
      </c>
      <c r="F300" s="9" t="s">
        <v>140</v>
      </c>
      <c r="G300" s="10">
        <v>39479</v>
      </c>
      <c r="H300" s="11"/>
      <c r="I300" s="11"/>
      <c r="J300" s="90" t="str">
        <f t="shared" si="55"/>
        <v>Path=N:\Bhc\Eplans\Sdd\newstandard\
14B18-06B.pdf</v>
      </c>
      <c r="K300" s="64" t="str">
        <f t="shared" si="52"/>
        <v>14B18-06B      STEEL PLATE BEAM GUARD, CLASS "A" AT MEDIAN APPROACH TO  BRIDGES</v>
      </c>
      <c r="L300" s="76">
        <f t="shared" si="53"/>
        <v>9</v>
      </c>
      <c r="M300" s="92" t="str">
        <f t="shared" si="57"/>
        <v>      </v>
      </c>
      <c r="N300" s="5"/>
    </row>
    <row r="301" spans="1:14" s="3" customFormat="1" ht="16.5" customHeight="1" outlineLevel="2">
      <c r="A301" s="7" t="str">
        <f t="shared" si="58"/>
        <v>PDF</v>
      </c>
      <c r="B301" s="8"/>
      <c r="C301" s="42"/>
      <c r="D301" s="9" t="s">
        <v>803</v>
      </c>
      <c r="E301" s="9" t="s">
        <v>46</v>
      </c>
      <c r="F301" s="9" t="s">
        <v>141</v>
      </c>
      <c r="G301" s="10">
        <v>44958</v>
      </c>
      <c r="H301" s="11"/>
      <c r="I301" s="11"/>
      <c r="J301" s="90" t="str">
        <f t="shared" si="55"/>
        <v>Path=N:\Bhc\Eplans\Sdd\newstandard\
14B20-12A.pdf</v>
      </c>
      <c r="K301" s="64" t="str">
        <f t="shared" si="52"/>
        <v>14B20-12A      STEEL THRIE BEAM STRUCTURE APPROACH </v>
      </c>
      <c r="L301" s="76">
        <f t="shared" si="53"/>
        <v>9</v>
      </c>
      <c r="M301" s="92" t="str">
        <f t="shared" si="57"/>
        <v>      </v>
      </c>
      <c r="N301" s="5"/>
    </row>
    <row r="302" spans="1:14" s="3" customFormat="1" ht="16.5" customHeight="1" outlineLevel="2">
      <c r="A302" s="7" t="str">
        <f t="shared" si="58"/>
        <v>PDF</v>
      </c>
      <c r="B302" s="8"/>
      <c r="C302" s="42"/>
      <c r="D302" s="9" t="s">
        <v>804</v>
      </c>
      <c r="E302" s="9" t="s">
        <v>46</v>
      </c>
      <c r="F302" s="9" t="s">
        <v>276</v>
      </c>
      <c r="G302" s="10">
        <v>44958</v>
      </c>
      <c r="H302" s="11"/>
      <c r="I302" s="11"/>
      <c r="J302" s="90" t="str">
        <f t="shared" si="55"/>
        <v>Path=N:\Bhc\Eplans\Sdd\newstandard\
14B20-12B.pdf</v>
      </c>
      <c r="K302" s="64" t="str">
        <f t="shared" si="52"/>
        <v>14B20-12B      STEEL THRIE BEAM STRUCTURE APPROACH, CONNECTION TO  SQUARE END PARAPETS</v>
      </c>
      <c r="L302" s="76">
        <f t="shared" si="53"/>
        <v>9</v>
      </c>
      <c r="M302" s="92" t="str">
        <f t="shared" si="57"/>
        <v>      </v>
      </c>
      <c r="N302" s="5"/>
    </row>
    <row r="303" spans="1:14" s="3" customFormat="1" ht="16.5" customHeight="1" outlineLevel="2">
      <c r="A303" s="7" t="str">
        <f t="shared" si="58"/>
        <v>PDF</v>
      </c>
      <c r="B303" s="8"/>
      <c r="C303" s="42"/>
      <c r="D303" s="9" t="s">
        <v>805</v>
      </c>
      <c r="E303" s="9" t="s">
        <v>46</v>
      </c>
      <c r="F303" s="9" t="s">
        <v>277</v>
      </c>
      <c r="G303" s="10">
        <v>44958</v>
      </c>
      <c r="H303" s="11"/>
      <c r="I303" s="11"/>
      <c r="J303" s="90" t="str">
        <f t="shared" si="55"/>
        <v>Path=N:\Bhc\Eplans\Sdd\newstandard\
14B20-12C.pdf</v>
      </c>
      <c r="K303" s="64" t="str">
        <f t="shared" si="52"/>
        <v>14B20-12C      STEEL THRIE BEAM STRUCTURE APPROACH, CONNECTION TO VERTICAL FACED PARAPETS</v>
      </c>
      <c r="L303" s="76">
        <f t="shared" si="53"/>
        <v>9</v>
      </c>
      <c r="M303" s="92" t="str">
        <f t="shared" si="57"/>
        <v>      </v>
      </c>
      <c r="N303" s="5"/>
    </row>
    <row r="304" spans="1:14" s="3" customFormat="1" ht="16.5" customHeight="1" outlineLevel="2">
      <c r="A304" s="7" t="str">
        <f t="shared" si="58"/>
        <v>PDF</v>
      </c>
      <c r="B304" s="8"/>
      <c r="C304" s="42"/>
      <c r="D304" s="9" t="s">
        <v>806</v>
      </c>
      <c r="E304" s="9" t="s">
        <v>46</v>
      </c>
      <c r="F304" s="9" t="s">
        <v>278</v>
      </c>
      <c r="G304" s="10">
        <v>44958</v>
      </c>
      <c r="H304" s="11"/>
      <c r="I304" s="11"/>
      <c r="J304" s="90" t="str">
        <f t="shared" si="55"/>
        <v>Path=N:\Bhc\Eplans\Sdd\newstandard\
14B20-12D.pdf</v>
      </c>
      <c r="K304" s="64" t="str">
        <f t="shared" si="52"/>
        <v>14B20-12D      STEEL THRIE BEAM STRUCTURE APPROACH, CONNECTION TO SLOPED END PARAPETS</v>
      </c>
      <c r="L304" s="76">
        <f t="shared" si="53"/>
        <v>9</v>
      </c>
      <c r="M304" s="92" t="str">
        <f t="shared" si="57"/>
        <v>      </v>
      </c>
      <c r="N304" s="5"/>
    </row>
    <row r="305" spans="1:14" s="3" customFormat="1" ht="16.5" customHeight="1" outlineLevel="2">
      <c r="A305" s="7" t="str">
        <f t="shared" si="58"/>
        <v>PDF</v>
      </c>
      <c r="B305" s="8"/>
      <c r="C305" s="42"/>
      <c r="D305" s="9" t="s">
        <v>807</v>
      </c>
      <c r="E305" s="9" t="s">
        <v>46</v>
      </c>
      <c r="F305" s="9" t="s">
        <v>279</v>
      </c>
      <c r="G305" s="10">
        <v>44958</v>
      </c>
      <c r="H305" s="11"/>
      <c r="I305" s="11"/>
      <c r="J305" s="90" t="str">
        <f t="shared" si="55"/>
        <v>Path=N:\Bhc\Eplans\Sdd\newstandard\
14B20-12E.pdf</v>
      </c>
      <c r="K305" s="64" t="str">
        <f t="shared" si="52"/>
        <v>14B20-12E      STEEL THRIE BEAM STRUCTURE APPROACH, CONNECTION TO BRIDGE  RAILING TYPES "F" AND "W"</v>
      </c>
      <c r="L305" s="76">
        <f t="shared" si="53"/>
        <v>9</v>
      </c>
      <c r="M305" s="92" t="str">
        <f t="shared" si="57"/>
        <v>      </v>
      </c>
      <c r="N305" s="5"/>
    </row>
    <row r="306" spans="1:14" s="3" customFormat="1" ht="16.5" customHeight="1" outlineLevel="2">
      <c r="A306" s="7" t="str">
        <f t="shared" si="58"/>
        <v>PDF</v>
      </c>
      <c r="B306" s="8"/>
      <c r="C306" s="42"/>
      <c r="D306" s="9" t="s">
        <v>808</v>
      </c>
      <c r="E306" s="9"/>
      <c r="F306" s="9" t="s">
        <v>280</v>
      </c>
      <c r="G306" s="10">
        <v>44958</v>
      </c>
      <c r="H306" s="11"/>
      <c r="I306" s="11"/>
      <c r="J306" s="90" t="str">
        <f t="shared" si="55"/>
        <v>Path=N:\Bhc\Eplans\Sdd\newstandard\
14B20-12F.pdf</v>
      </c>
      <c r="K306" s="64" t="str">
        <f t="shared" si="52"/>
        <v>14B20-12F      STEEL THRIE BEAM STRUCTURE APPROACH, CONNECTION TO BRIDGE RAILING TYPE "M"</v>
      </c>
      <c r="L306" s="76">
        <f t="shared" si="53"/>
        <v>9</v>
      </c>
      <c r="M306" s="92" t="str">
        <f t="shared" si="57"/>
        <v>      </v>
      </c>
      <c r="N306" s="5"/>
    </row>
    <row r="307" spans="1:14" s="3" customFormat="1" ht="16.5" customHeight="1" outlineLevel="2">
      <c r="A307" s="7" t="str">
        <f t="shared" si="58"/>
        <v>PDF</v>
      </c>
      <c r="B307" s="8"/>
      <c r="C307" s="42"/>
      <c r="D307" s="9" t="s">
        <v>809</v>
      </c>
      <c r="E307" s="9"/>
      <c r="F307" s="9" t="s">
        <v>232</v>
      </c>
      <c r="G307" s="10">
        <v>44958</v>
      </c>
      <c r="H307" s="11"/>
      <c r="I307" s="11"/>
      <c r="J307" s="90" t="str">
        <f t="shared" si="55"/>
        <v>Path=N:\Bhc\Eplans\Sdd\newstandard\
14B20-12G.pdf</v>
      </c>
      <c r="K307" s="64" t="str">
        <f t="shared" si="52"/>
        <v>14B20-12G      STEEL THRIE BEAM STRUCTURE APPROACH, CONNECTOR PLATE DETAIL</v>
      </c>
      <c r="L307" s="76">
        <f t="shared" si="53"/>
        <v>9</v>
      </c>
      <c r="M307" s="92" t="str">
        <f t="shared" si="57"/>
        <v>      </v>
      </c>
      <c r="N307" s="5"/>
    </row>
    <row r="308" spans="1:14" s="3" customFormat="1" ht="16.5" customHeight="1" outlineLevel="2">
      <c r="A308" s="7" t="str">
        <f t="shared" si="58"/>
        <v>PDF</v>
      </c>
      <c r="B308" s="8"/>
      <c r="C308" s="42"/>
      <c r="D308" s="9" t="s">
        <v>810</v>
      </c>
      <c r="E308" s="9"/>
      <c r="F308" s="9" t="s">
        <v>233</v>
      </c>
      <c r="G308" s="10">
        <v>44958</v>
      </c>
      <c r="H308" s="11"/>
      <c r="I308" s="11"/>
      <c r="J308" s="90" t="str">
        <f t="shared" si="55"/>
        <v>Path=N:\Bhc\Eplans\Sdd\newstandard\
14B20-12H.pdf</v>
      </c>
      <c r="K308" s="64" t="str">
        <f t="shared" si="52"/>
        <v>14B20-12H      STEEL THRIE BEAM STRUCTURE APPROACH, SINGLE SLOPE ATTACHMENT</v>
      </c>
      <c r="L308" s="76">
        <f t="shared" si="53"/>
        <v>9</v>
      </c>
      <c r="M308" s="92" t="str">
        <f t="shared" si="57"/>
        <v>      </v>
      </c>
      <c r="N308" s="5"/>
    </row>
    <row r="309" spans="1:14" s="3" customFormat="1" ht="16.5" customHeight="1" outlineLevel="2">
      <c r="A309" s="7" t="str">
        <f>HYPERLINK(CONCATENATE(D309,".pdf"),"PDF")</f>
        <v>PDF</v>
      </c>
      <c r="B309" s="8"/>
      <c r="C309" s="42"/>
      <c r="D309" s="9" t="s">
        <v>791</v>
      </c>
      <c r="E309" s="9"/>
      <c r="F309" s="9" t="s">
        <v>142</v>
      </c>
      <c r="G309" s="10">
        <v>44866</v>
      </c>
      <c r="H309" s="11"/>
      <c r="I309" s="11"/>
      <c r="J309" s="90" t="str">
        <f>CONCATENATE($J$11,CHAR(10),D309,".pdf")</f>
        <v>Path=N:\Bhc\Eplans\Sdd\newstandard\
14B22-07A.pdf</v>
      </c>
      <c r="K309" s="64" t="str">
        <f>CONCATENATE(D309,M309,F309)</f>
        <v>14B22-07A      CONCRETE BARRIER, SINGLE-FACED (WITH ANCHORAGE) </v>
      </c>
      <c r="L309" s="76">
        <f>LEN(D309)</f>
        <v>9</v>
      </c>
      <c r="M309" s="92" t="str">
        <f t="shared" si="57"/>
        <v>      </v>
      </c>
      <c r="N309" s="5"/>
    </row>
    <row r="310" spans="1:14" s="3" customFormat="1" ht="16.5" customHeight="1" outlineLevel="2">
      <c r="A310" s="7" t="str">
        <f>HYPERLINK(CONCATENATE(D310,".pdf"),"PDF")</f>
        <v>PDF</v>
      </c>
      <c r="B310" s="8">
        <v>150</v>
      </c>
      <c r="C310" s="42"/>
      <c r="D310" s="9" t="s">
        <v>790</v>
      </c>
      <c r="E310" s="9" t="s">
        <v>46</v>
      </c>
      <c r="F310" s="9" t="s">
        <v>142</v>
      </c>
      <c r="G310" s="10">
        <v>44866</v>
      </c>
      <c r="H310" s="11"/>
      <c r="I310" s="11"/>
      <c r="J310" s="90" t="str">
        <f>CONCATENATE($J$11,CHAR(10),D310,".pdf")</f>
        <v>Path=N:\Bhc\Eplans\Sdd\newstandard\
14B22-07B.pdf</v>
      </c>
      <c r="K310" s="64" t="str">
        <f>CONCATENATE(D310,M310,F310)</f>
        <v>14B22-07B      CONCRETE BARRIER, SINGLE-FACED (WITH ANCHORAGE) </v>
      </c>
      <c r="L310" s="76">
        <f>LEN(D310)</f>
        <v>9</v>
      </c>
      <c r="M310" s="92" t="str">
        <f t="shared" si="57"/>
        <v>      </v>
      </c>
      <c r="N310" s="5"/>
    </row>
    <row r="311" spans="1:14" s="3" customFormat="1" ht="15" customHeight="1" outlineLevel="2">
      <c r="A311" s="7" t="str">
        <f t="shared" si="58"/>
        <v>PDF</v>
      </c>
      <c r="B311" s="8"/>
      <c r="C311" s="42"/>
      <c r="D311" s="9" t="s">
        <v>504</v>
      </c>
      <c r="E311" s="9"/>
      <c r="F311" s="9" t="s">
        <v>143</v>
      </c>
      <c r="G311" s="10">
        <v>43040</v>
      </c>
      <c r="H311" s="11"/>
      <c r="I311" s="11"/>
      <c r="J311" s="90" t="str">
        <f t="shared" si="55"/>
        <v>Path=N:\Bhc\Eplans\Sdd\newstandard\
14B24-09A.pdf</v>
      </c>
      <c r="K311" s="64" t="str">
        <f t="shared" si="52"/>
        <v>14B24-09A      STEEL PLATE BEAM GUARD ENERGY ABSORBING TERMINAL </v>
      </c>
      <c r="L311" s="76">
        <f t="shared" si="53"/>
        <v>9</v>
      </c>
      <c r="M311" s="92" t="str">
        <f>REPT(" ",15-L311)</f>
        <v>      </v>
      </c>
      <c r="N311" s="5"/>
    </row>
    <row r="312" spans="1:14" s="3" customFormat="1" ht="16.5" customHeight="1" outlineLevel="2">
      <c r="A312" s="7" t="str">
        <f t="shared" si="58"/>
        <v>PDF</v>
      </c>
      <c r="B312" s="8"/>
      <c r="C312" s="42"/>
      <c r="D312" s="9" t="s">
        <v>505</v>
      </c>
      <c r="E312" s="9"/>
      <c r="F312" s="9" t="s">
        <v>143</v>
      </c>
      <c r="G312" s="10">
        <v>43040</v>
      </c>
      <c r="H312" s="11"/>
      <c r="I312" s="11"/>
      <c r="J312" s="90" t="str">
        <f t="shared" si="55"/>
        <v>Path=N:\Bhc\Eplans\Sdd\newstandard\
14B24-09B.pdf</v>
      </c>
      <c r="K312" s="64" t="str">
        <f t="shared" si="52"/>
        <v>14B24-09B      STEEL PLATE BEAM GUARD ENERGY ABSORBING TERMINAL </v>
      </c>
      <c r="L312" s="76">
        <f t="shared" si="53"/>
        <v>9</v>
      </c>
      <c r="M312" s="92" t="str">
        <f>REPT(" ",15-L312)</f>
        <v>      </v>
      </c>
      <c r="N312" s="5"/>
    </row>
    <row r="313" spans="1:14" s="3" customFormat="1" ht="16.5" customHeight="1" outlineLevel="2">
      <c r="A313" s="7" t="str">
        <f t="shared" si="58"/>
        <v>PDF</v>
      </c>
      <c r="B313" s="8">
        <v>150</v>
      </c>
      <c r="C313" s="42"/>
      <c r="D313" s="9" t="s">
        <v>506</v>
      </c>
      <c r="E313" s="9" t="s">
        <v>46</v>
      </c>
      <c r="F313" s="9" t="s">
        <v>143</v>
      </c>
      <c r="G313" s="10">
        <v>43040</v>
      </c>
      <c r="H313" s="11"/>
      <c r="I313" s="11"/>
      <c r="J313" s="90" t="str">
        <f t="shared" si="55"/>
        <v>Path=N:\Bhc\Eplans\Sdd\newstandard\
14B24-09C.pdf</v>
      </c>
      <c r="K313" s="64" t="str">
        <f t="shared" si="52"/>
        <v>14B24-09C      STEEL PLATE BEAM GUARD ENERGY ABSORBING TERMINAL </v>
      </c>
      <c r="L313" s="76">
        <f t="shared" si="53"/>
        <v>9</v>
      </c>
      <c r="M313" s="92" t="str">
        <f>REPT(" ",15-L313)</f>
        <v>      </v>
      </c>
      <c r="N313" s="5"/>
    </row>
    <row r="314" spans="1:14" s="3" customFormat="1" ht="15" customHeight="1" outlineLevel="2">
      <c r="A314" s="7" t="str">
        <f t="shared" si="58"/>
        <v>PDF</v>
      </c>
      <c r="B314" s="8">
        <v>151</v>
      </c>
      <c r="C314" s="42"/>
      <c r="D314" s="9" t="s">
        <v>305</v>
      </c>
      <c r="E314" s="9" t="s">
        <v>46</v>
      </c>
      <c r="F314" s="9" t="s">
        <v>144</v>
      </c>
      <c r="G314" s="10">
        <v>36982</v>
      </c>
      <c r="H314" s="11"/>
      <c r="I314" s="11"/>
      <c r="J314" s="90" t="str">
        <f t="shared" si="55"/>
        <v>Path=N:\Bhc\Eplans\Sdd\newstandard\
14B25-01.pdf</v>
      </c>
      <c r="K314" s="64" t="str">
        <f t="shared" si="52"/>
        <v>14B25-01       STEEL PLATE BEAM GUARD, CLASS "A", OVER LOW FILL CULVERTS </v>
      </c>
      <c r="L314" s="76">
        <f t="shared" si="53"/>
        <v>8</v>
      </c>
      <c r="M314" s="92" t="str">
        <f>REPT(" ",15-L314)</f>
        <v>       </v>
      </c>
      <c r="N314" s="5"/>
    </row>
    <row r="315" spans="1:14" s="3" customFormat="1" ht="15" customHeight="1" outlineLevel="2">
      <c r="A315" s="7" t="str">
        <f t="shared" si="58"/>
        <v>PDF</v>
      </c>
      <c r="B315" s="8"/>
      <c r="C315" s="42"/>
      <c r="D315" s="9" t="s">
        <v>811</v>
      </c>
      <c r="E315" s="9" t="s">
        <v>46</v>
      </c>
      <c r="F315" s="9" t="s">
        <v>204</v>
      </c>
      <c r="G315" s="10">
        <v>44958</v>
      </c>
      <c r="H315" s="11"/>
      <c r="I315" s="11"/>
      <c r="J315" s="90" t="str">
        <f t="shared" si="55"/>
        <v>Path=N:\Bhc\Eplans\Sdd\newstandard\
14B26-05A.pdf</v>
      </c>
      <c r="K315" s="64" t="str">
        <f t="shared" si="52"/>
        <v>14B26-05A      STEEL THRIE BEAM BULLNOSE TERMINAL </v>
      </c>
      <c r="L315" s="76">
        <f t="shared" si="53"/>
        <v>9</v>
      </c>
      <c r="M315" s="92" t="str">
        <f aca="true" t="shared" si="59" ref="M315:M323">REPT(" ",15-L315)</f>
        <v>      </v>
      </c>
      <c r="N315" s="5"/>
    </row>
    <row r="316" spans="1:14" s="3" customFormat="1" ht="15" customHeight="1" outlineLevel="2">
      <c r="A316" s="7" t="str">
        <f t="shared" si="58"/>
        <v>PDF</v>
      </c>
      <c r="B316" s="8"/>
      <c r="C316" s="42"/>
      <c r="D316" s="9" t="s">
        <v>812</v>
      </c>
      <c r="E316" s="9" t="s">
        <v>46</v>
      </c>
      <c r="F316" s="9" t="s">
        <v>204</v>
      </c>
      <c r="G316" s="10">
        <v>44958</v>
      </c>
      <c r="H316" s="11"/>
      <c r="I316" s="11"/>
      <c r="J316" s="90" t="str">
        <f t="shared" si="55"/>
        <v>Path=N:\Bhc\Eplans\Sdd\newstandard\
14B26-05B.pdf</v>
      </c>
      <c r="K316" s="64" t="str">
        <f t="shared" si="52"/>
        <v>14B26-05B      STEEL THRIE BEAM BULLNOSE TERMINAL </v>
      </c>
      <c r="L316" s="76">
        <f t="shared" si="53"/>
        <v>9</v>
      </c>
      <c r="M316" s="92" t="str">
        <f t="shared" si="59"/>
        <v>      </v>
      </c>
      <c r="N316" s="5"/>
    </row>
    <row r="317" spans="1:14" s="3" customFormat="1" ht="15" customHeight="1" outlineLevel="2">
      <c r="A317" s="7" t="str">
        <f t="shared" si="58"/>
        <v>PDF</v>
      </c>
      <c r="B317" s="8"/>
      <c r="C317" s="42"/>
      <c r="D317" s="9" t="s">
        <v>813</v>
      </c>
      <c r="E317" s="9" t="s">
        <v>46</v>
      </c>
      <c r="F317" s="9" t="s">
        <v>204</v>
      </c>
      <c r="G317" s="10">
        <v>44958</v>
      </c>
      <c r="H317" s="11"/>
      <c r="I317" s="11"/>
      <c r="J317" s="90" t="str">
        <f t="shared" si="55"/>
        <v>Path=N:\Bhc\Eplans\Sdd\newstandard\
14B26-05C.pdf</v>
      </c>
      <c r="K317" s="64" t="str">
        <f t="shared" si="52"/>
        <v>14B26-05C      STEEL THRIE BEAM BULLNOSE TERMINAL </v>
      </c>
      <c r="L317" s="76">
        <f t="shared" si="53"/>
        <v>9</v>
      </c>
      <c r="M317" s="92" t="str">
        <f t="shared" si="59"/>
        <v>      </v>
      </c>
      <c r="N317" s="5"/>
    </row>
    <row r="318" spans="1:14" s="3" customFormat="1" ht="15" customHeight="1" outlineLevel="2">
      <c r="A318" s="7" t="str">
        <f t="shared" si="58"/>
        <v>PDF</v>
      </c>
      <c r="B318" s="8"/>
      <c r="C318" s="42"/>
      <c r="D318" s="9" t="s">
        <v>814</v>
      </c>
      <c r="E318" s="9" t="s">
        <v>46</v>
      </c>
      <c r="F318" s="9" t="s">
        <v>204</v>
      </c>
      <c r="G318" s="10">
        <v>44958</v>
      </c>
      <c r="H318" s="11"/>
      <c r="I318" s="11"/>
      <c r="J318" s="90" t="str">
        <f t="shared" si="55"/>
        <v>Path=N:\Bhc\Eplans\Sdd\newstandard\
14B26-05D.pdf</v>
      </c>
      <c r="K318" s="64" t="str">
        <f t="shared" si="52"/>
        <v>14B26-05D      STEEL THRIE BEAM BULLNOSE TERMINAL </v>
      </c>
      <c r="L318" s="76">
        <f t="shared" si="53"/>
        <v>9</v>
      </c>
      <c r="M318" s="92" t="str">
        <f t="shared" si="59"/>
        <v>      </v>
      </c>
      <c r="N318" s="5"/>
    </row>
    <row r="319" spans="1:14" s="3" customFormat="1" ht="15" customHeight="1" outlineLevel="2">
      <c r="A319" s="7" t="str">
        <f t="shared" si="58"/>
        <v>PDF</v>
      </c>
      <c r="B319" s="8"/>
      <c r="C319" s="42"/>
      <c r="D319" s="9" t="s">
        <v>815</v>
      </c>
      <c r="E319" s="9" t="s">
        <v>46</v>
      </c>
      <c r="F319" s="9" t="s">
        <v>204</v>
      </c>
      <c r="G319" s="10">
        <v>44958</v>
      </c>
      <c r="H319" s="11"/>
      <c r="I319" s="11"/>
      <c r="J319" s="90" t="str">
        <f t="shared" si="55"/>
        <v>Path=N:\Bhc\Eplans\Sdd\newstandard\
14B26-05E.pdf</v>
      </c>
      <c r="K319" s="64" t="str">
        <f t="shared" si="52"/>
        <v>14B26-05E      STEEL THRIE BEAM BULLNOSE TERMINAL </v>
      </c>
      <c r="L319" s="76">
        <f t="shared" si="53"/>
        <v>9</v>
      </c>
      <c r="M319" s="92" t="str">
        <f t="shared" si="59"/>
        <v>      </v>
      </c>
      <c r="N319" s="5"/>
    </row>
    <row r="320" spans="1:14" s="3" customFormat="1" ht="15" customHeight="1" outlineLevel="2">
      <c r="A320" s="7" t="str">
        <f t="shared" si="58"/>
        <v>PDF</v>
      </c>
      <c r="B320" s="8"/>
      <c r="C320" s="42"/>
      <c r="D320" s="9" t="s">
        <v>816</v>
      </c>
      <c r="E320" s="9" t="s">
        <v>46</v>
      </c>
      <c r="F320" s="9" t="s">
        <v>204</v>
      </c>
      <c r="G320" s="10">
        <v>44958</v>
      </c>
      <c r="H320" s="11"/>
      <c r="I320" s="11"/>
      <c r="J320" s="90" t="str">
        <f t="shared" si="55"/>
        <v>Path=N:\Bhc\Eplans\Sdd\newstandard\
14B26-05F.pdf</v>
      </c>
      <c r="K320" s="64" t="str">
        <f t="shared" si="52"/>
        <v>14B26-05F      STEEL THRIE BEAM BULLNOSE TERMINAL </v>
      </c>
      <c r="L320" s="76">
        <f t="shared" si="53"/>
        <v>9</v>
      </c>
      <c r="M320" s="92" t="str">
        <f t="shared" si="59"/>
        <v>      </v>
      </c>
      <c r="N320" s="5"/>
    </row>
    <row r="321" spans="1:14" s="3" customFormat="1" ht="15" customHeight="1" outlineLevel="2">
      <c r="A321" s="7" t="str">
        <f t="shared" si="58"/>
        <v>PDF</v>
      </c>
      <c r="B321" s="8"/>
      <c r="C321" s="42"/>
      <c r="D321" s="9" t="s">
        <v>817</v>
      </c>
      <c r="E321" s="9" t="s">
        <v>46</v>
      </c>
      <c r="F321" s="9" t="s">
        <v>204</v>
      </c>
      <c r="G321" s="10">
        <v>44958</v>
      </c>
      <c r="H321" s="11"/>
      <c r="I321" s="11"/>
      <c r="J321" s="90" t="str">
        <f t="shared" si="55"/>
        <v>Path=N:\Bhc\Eplans\Sdd\newstandard\
14B26-05G.pdf</v>
      </c>
      <c r="K321" s="64" t="str">
        <f t="shared" si="52"/>
        <v>14B26-05G      STEEL THRIE BEAM BULLNOSE TERMINAL </v>
      </c>
      <c r="L321" s="76">
        <f t="shared" si="53"/>
        <v>9</v>
      </c>
      <c r="M321" s="92" t="str">
        <f t="shared" si="59"/>
        <v>      </v>
      </c>
      <c r="N321" s="5"/>
    </row>
    <row r="322" spans="1:14" s="3" customFormat="1" ht="15" customHeight="1" outlineLevel="2">
      <c r="A322" s="7" t="str">
        <f t="shared" si="58"/>
        <v>PDF</v>
      </c>
      <c r="B322" s="8"/>
      <c r="C322" s="42"/>
      <c r="D322" s="9" t="s">
        <v>818</v>
      </c>
      <c r="E322" s="9" t="s">
        <v>46</v>
      </c>
      <c r="F322" s="9" t="s">
        <v>204</v>
      </c>
      <c r="G322" s="10">
        <v>44958</v>
      </c>
      <c r="H322" s="11"/>
      <c r="I322" s="11"/>
      <c r="J322" s="90" t="str">
        <f t="shared" si="55"/>
        <v>Path=N:\Bhc\Eplans\Sdd\newstandard\
14B26-05H.pdf</v>
      </c>
      <c r="K322" s="64" t="str">
        <f t="shared" si="52"/>
        <v>14B26-05H      STEEL THRIE BEAM BULLNOSE TERMINAL </v>
      </c>
      <c r="L322" s="76">
        <f t="shared" si="53"/>
        <v>9</v>
      </c>
      <c r="M322" s="92" t="str">
        <f t="shared" si="59"/>
        <v>      </v>
      </c>
      <c r="N322" s="5"/>
    </row>
    <row r="323" spans="1:14" s="3" customFormat="1" ht="15" customHeight="1" outlineLevel="2">
      <c r="A323" s="7" t="str">
        <f t="shared" si="58"/>
        <v>PDF</v>
      </c>
      <c r="B323" s="8">
        <v>151</v>
      </c>
      <c r="C323" s="42"/>
      <c r="D323" s="9" t="s">
        <v>306</v>
      </c>
      <c r="E323" s="9" t="s">
        <v>46</v>
      </c>
      <c r="F323" s="9" t="s">
        <v>225</v>
      </c>
      <c r="G323" s="10">
        <v>39934</v>
      </c>
      <c r="H323" s="11"/>
      <c r="I323" s="11"/>
      <c r="J323" s="90" t="str">
        <f t="shared" si="55"/>
        <v>Path=N:\Bhc\Eplans\Sdd\newstandard\
14B27-01A.pdf</v>
      </c>
      <c r="K323" s="64" t="str">
        <f t="shared" si="52"/>
        <v>14B27-01A      STEEL PLATE BEAM GUARD SHORT RADIUS TERMINAL </v>
      </c>
      <c r="L323" s="76">
        <f t="shared" si="53"/>
        <v>9</v>
      </c>
      <c r="M323" s="92" t="str">
        <f t="shared" si="59"/>
        <v>      </v>
      </c>
      <c r="N323" s="5"/>
    </row>
    <row r="324" spans="1:14" s="3" customFormat="1" ht="15" customHeight="1" outlineLevel="2">
      <c r="A324" s="7" t="str">
        <f t="shared" si="58"/>
        <v>PDF</v>
      </c>
      <c r="B324" s="8">
        <v>151</v>
      </c>
      <c r="C324" s="42"/>
      <c r="D324" s="9" t="s">
        <v>307</v>
      </c>
      <c r="E324" s="9" t="s">
        <v>46</v>
      </c>
      <c r="F324" s="9" t="s">
        <v>225</v>
      </c>
      <c r="G324" s="10">
        <v>39934</v>
      </c>
      <c r="H324" s="11"/>
      <c r="I324" s="11"/>
      <c r="J324" s="90" t="str">
        <f t="shared" si="55"/>
        <v>Path=N:\Bhc\Eplans\Sdd\newstandard\
14B27-01B.pdf</v>
      </c>
      <c r="K324" s="64" t="str">
        <f t="shared" si="52"/>
        <v>14B27-01B      STEEL PLATE BEAM GUARD SHORT RADIUS TERMINAL </v>
      </c>
      <c r="L324" s="76">
        <f t="shared" si="53"/>
        <v>9</v>
      </c>
      <c r="M324" s="92" t="str">
        <f>REPT(" ",15-L324)</f>
        <v>      </v>
      </c>
      <c r="N324" s="5"/>
    </row>
    <row r="325" spans="1:14" s="3" customFormat="1" ht="15" customHeight="1" outlineLevel="2">
      <c r="A325" s="7" t="str">
        <f t="shared" si="58"/>
        <v>PDF</v>
      </c>
      <c r="B325" s="8">
        <v>151</v>
      </c>
      <c r="C325" s="42"/>
      <c r="D325" s="9" t="s">
        <v>308</v>
      </c>
      <c r="E325" s="9" t="s">
        <v>46</v>
      </c>
      <c r="F325" s="9" t="s">
        <v>225</v>
      </c>
      <c r="G325" s="10">
        <v>39934</v>
      </c>
      <c r="H325" s="11"/>
      <c r="I325" s="11"/>
      <c r="J325" s="90" t="str">
        <f t="shared" si="55"/>
        <v>Path=N:\Bhc\Eplans\Sdd\newstandard\
14B27-01C.pdf</v>
      </c>
      <c r="K325" s="64" t="str">
        <f t="shared" si="52"/>
        <v>14B27-01C      STEEL PLATE BEAM GUARD SHORT RADIUS TERMINAL </v>
      </c>
      <c r="L325" s="76">
        <f t="shared" si="53"/>
        <v>9</v>
      </c>
      <c r="M325" s="92" t="str">
        <f>REPT(" ",15-L325)</f>
        <v>      </v>
      </c>
      <c r="N325" s="5"/>
    </row>
    <row r="326" spans="1:14" s="3" customFormat="1" ht="15" customHeight="1" outlineLevel="2">
      <c r="A326" s="7" t="str">
        <f t="shared" si="58"/>
        <v>PDF</v>
      </c>
      <c r="B326" s="8"/>
      <c r="C326" s="42"/>
      <c r="D326" s="9" t="s">
        <v>684</v>
      </c>
      <c r="E326" s="9"/>
      <c r="F326" s="9" t="s">
        <v>265</v>
      </c>
      <c r="G326" s="10">
        <v>44136</v>
      </c>
      <c r="H326" s="11"/>
      <c r="I326" s="11"/>
      <c r="J326" s="90" t="str">
        <f t="shared" si="55"/>
        <v>Path=N:\Bhc\Eplans\Sdd\newstandard\
14B28-04A.pdf</v>
      </c>
      <c r="K326" s="64" t="str">
        <f t="shared" si="52"/>
        <v>14B28-04A      GUARDRAIL MOW STRIP</v>
      </c>
      <c r="L326" s="76">
        <f t="shared" si="53"/>
        <v>9</v>
      </c>
      <c r="M326" s="92" t="str">
        <f>REPT(" ",15-L326)</f>
        <v>      </v>
      </c>
      <c r="N326" s="5"/>
    </row>
    <row r="327" spans="1:14" s="3" customFormat="1" ht="15" customHeight="1" outlineLevel="2">
      <c r="A327" s="7" t="str">
        <f t="shared" si="58"/>
        <v>PDF</v>
      </c>
      <c r="B327" s="8"/>
      <c r="C327" s="42"/>
      <c r="D327" s="9" t="s">
        <v>685</v>
      </c>
      <c r="E327" s="9"/>
      <c r="F327" s="9" t="s">
        <v>265</v>
      </c>
      <c r="G327" s="10">
        <v>44136</v>
      </c>
      <c r="H327" s="11"/>
      <c r="I327" s="11"/>
      <c r="J327" s="90" t="str">
        <f t="shared" si="55"/>
        <v>Path=N:\Bhc\Eplans\Sdd\newstandard\
14B28-04B.pdf</v>
      </c>
      <c r="K327" s="64" t="str">
        <f aca="true" t="shared" si="60" ref="K327:K382">CONCATENATE(D327,M327,F327)</f>
        <v>14B28-04B      GUARDRAIL MOW STRIP</v>
      </c>
      <c r="L327" s="76">
        <f aca="true" t="shared" si="61" ref="L327:L382">LEN(D327)</f>
        <v>9</v>
      </c>
      <c r="M327" s="92" t="str">
        <f>REPT(" ",15-L327)</f>
        <v>      </v>
      </c>
      <c r="N327" s="5"/>
    </row>
    <row r="328" spans="1:14" s="3" customFormat="1" ht="15" customHeight="1" outlineLevel="2">
      <c r="A328" s="7" t="str">
        <f t="shared" si="58"/>
        <v>PDF</v>
      </c>
      <c r="B328" s="8"/>
      <c r="C328" s="42"/>
      <c r="D328" s="9" t="s">
        <v>337</v>
      </c>
      <c r="E328" s="9"/>
      <c r="F328" s="9" t="s">
        <v>338</v>
      </c>
      <c r="G328" s="10">
        <v>41306</v>
      </c>
      <c r="H328" s="11"/>
      <c r="I328" s="11"/>
      <c r="J328" s="90" t="str">
        <f t="shared" si="55"/>
        <v>Path=N:\Bhc\Eplans\Sdd\newstandard\
14B29-01.pdf</v>
      </c>
      <c r="K328" s="64" t="str">
        <f t="shared" si="60"/>
        <v>14B29-01       SAFETY EDGE</v>
      </c>
      <c r="L328" s="76">
        <f t="shared" si="61"/>
        <v>8</v>
      </c>
      <c r="M328" s="92" t="str">
        <f>REPT(" ",15-L328)</f>
        <v>       </v>
      </c>
      <c r="N328" s="5"/>
    </row>
    <row r="329" spans="1:14" s="3" customFormat="1" ht="15" customHeight="1" outlineLevel="2">
      <c r="A329" s="7" t="str">
        <f aca="true" t="shared" si="62" ref="A329:A353">HYPERLINK(CONCATENATE(D329,".pdf"),"PDF")</f>
        <v>PDF</v>
      </c>
      <c r="B329" s="8"/>
      <c r="C329" s="42"/>
      <c r="D329" s="9" t="s">
        <v>763</v>
      </c>
      <c r="E329" s="9"/>
      <c r="F329" s="9" t="s">
        <v>234</v>
      </c>
      <c r="G329" s="10">
        <v>44774</v>
      </c>
      <c r="H329" s="11"/>
      <c r="I329" s="11"/>
      <c r="J329" s="90" t="str">
        <f aca="true" t="shared" si="63" ref="J329:J385">CONCATENATE($J$11,CHAR(10),D329,".pdf")</f>
        <v>Path=N:\Bhc\Eplans\Sdd\newstandard\
14B32-10A.pdf</v>
      </c>
      <c r="K329" s="64" t="str">
        <f t="shared" si="60"/>
        <v>14B32-10A      CONCRETE BARRIER SINGLE SLOPE (CBSS)</v>
      </c>
      <c r="L329" s="76">
        <f t="shared" si="61"/>
        <v>9</v>
      </c>
      <c r="M329" s="92" t="str">
        <f aca="true" t="shared" si="64" ref="M329:M334">REPT(" ",15-L329)</f>
        <v>      </v>
      </c>
      <c r="N329" s="5"/>
    </row>
    <row r="330" spans="1:14" s="3" customFormat="1" ht="15" customHeight="1" outlineLevel="2">
      <c r="A330" s="7" t="str">
        <f t="shared" si="62"/>
        <v>PDF</v>
      </c>
      <c r="B330" s="8"/>
      <c r="C330" s="42"/>
      <c r="D330" s="9" t="s">
        <v>764</v>
      </c>
      <c r="E330" s="9"/>
      <c r="F330" s="9" t="s">
        <v>234</v>
      </c>
      <c r="G330" s="10">
        <v>44774</v>
      </c>
      <c r="H330" s="11"/>
      <c r="I330" s="11"/>
      <c r="J330" s="90" t="str">
        <f t="shared" si="63"/>
        <v>Path=N:\Bhc\Eplans\Sdd\newstandard\
14B32-10B.pdf</v>
      </c>
      <c r="K330" s="64" t="str">
        <f t="shared" si="60"/>
        <v>14B32-10B      CONCRETE BARRIER SINGLE SLOPE (CBSS)</v>
      </c>
      <c r="L330" s="76">
        <f t="shared" si="61"/>
        <v>9</v>
      </c>
      <c r="M330" s="92" t="str">
        <f t="shared" si="64"/>
        <v>      </v>
      </c>
      <c r="N330" s="5"/>
    </row>
    <row r="331" spans="1:14" s="3" customFormat="1" ht="15" customHeight="1" outlineLevel="2">
      <c r="A331" s="7" t="str">
        <f t="shared" si="62"/>
        <v>PDF</v>
      </c>
      <c r="B331" s="8"/>
      <c r="C331" s="42"/>
      <c r="D331" s="9" t="s">
        <v>765</v>
      </c>
      <c r="E331" s="9"/>
      <c r="F331" s="9" t="s">
        <v>234</v>
      </c>
      <c r="G331" s="10">
        <v>44774</v>
      </c>
      <c r="H331" s="11"/>
      <c r="I331" s="11"/>
      <c r="J331" s="90" t="str">
        <f t="shared" si="63"/>
        <v>Path=N:\Bhc\Eplans\Sdd\newstandard\
14B32-10C.pdf</v>
      </c>
      <c r="K331" s="64" t="str">
        <f t="shared" si="60"/>
        <v>14B32-10C      CONCRETE BARRIER SINGLE SLOPE (CBSS)</v>
      </c>
      <c r="L331" s="76">
        <f t="shared" si="61"/>
        <v>9</v>
      </c>
      <c r="M331" s="92" t="str">
        <f t="shared" si="64"/>
        <v>      </v>
      </c>
      <c r="N331" s="5"/>
    </row>
    <row r="332" spans="1:14" s="3" customFormat="1" ht="15" customHeight="1" outlineLevel="2">
      <c r="A332" s="7" t="str">
        <f t="shared" si="62"/>
        <v>PDF</v>
      </c>
      <c r="B332" s="8"/>
      <c r="C332" s="42"/>
      <c r="D332" s="9" t="s">
        <v>766</v>
      </c>
      <c r="E332" s="9"/>
      <c r="F332" s="9" t="s">
        <v>234</v>
      </c>
      <c r="G332" s="10">
        <v>44774</v>
      </c>
      <c r="H332" s="11"/>
      <c r="I332" s="11"/>
      <c r="J332" s="90" t="str">
        <f t="shared" si="63"/>
        <v>Path=N:\Bhc\Eplans\Sdd\newstandard\
14B32-10D.pdf</v>
      </c>
      <c r="K332" s="64" t="str">
        <f t="shared" si="60"/>
        <v>14B32-10D      CONCRETE BARRIER SINGLE SLOPE (CBSS)</v>
      </c>
      <c r="L332" s="76">
        <f t="shared" si="61"/>
        <v>9</v>
      </c>
      <c r="M332" s="92" t="str">
        <f t="shared" si="64"/>
        <v>      </v>
      </c>
      <c r="N332" s="5"/>
    </row>
    <row r="333" spans="1:14" s="3" customFormat="1" ht="15" customHeight="1" outlineLevel="2">
      <c r="A333" s="7" t="str">
        <f t="shared" si="62"/>
        <v>PDF</v>
      </c>
      <c r="B333" s="8"/>
      <c r="C333" s="42"/>
      <c r="D333" s="9" t="s">
        <v>767</v>
      </c>
      <c r="E333" s="9"/>
      <c r="F333" s="9" t="s">
        <v>234</v>
      </c>
      <c r="G333" s="10">
        <v>44774</v>
      </c>
      <c r="H333" s="11"/>
      <c r="I333" s="11"/>
      <c r="J333" s="90" t="str">
        <f t="shared" si="63"/>
        <v>Path=N:\Bhc\Eplans\Sdd\newstandard\
14B32-10E.pdf</v>
      </c>
      <c r="K333" s="64" t="str">
        <f t="shared" si="60"/>
        <v>14B32-10E      CONCRETE BARRIER SINGLE SLOPE (CBSS)</v>
      </c>
      <c r="L333" s="76">
        <f t="shared" si="61"/>
        <v>9</v>
      </c>
      <c r="M333" s="92" t="str">
        <f t="shared" si="64"/>
        <v>      </v>
      </c>
      <c r="N333" s="5"/>
    </row>
    <row r="334" spans="1:14" s="3" customFormat="1" ht="15" customHeight="1" outlineLevel="2">
      <c r="A334" s="7" t="str">
        <f t="shared" si="62"/>
        <v>PDF</v>
      </c>
      <c r="B334" s="8"/>
      <c r="C334" s="42"/>
      <c r="D334" s="9" t="s">
        <v>768</v>
      </c>
      <c r="E334" s="9"/>
      <c r="F334" s="9" t="s">
        <v>234</v>
      </c>
      <c r="G334" s="10">
        <v>44774</v>
      </c>
      <c r="H334" s="11"/>
      <c r="I334" s="11"/>
      <c r="J334" s="90" t="str">
        <f t="shared" si="63"/>
        <v>Path=N:\Bhc\Eplans\Sdd\newstandard\
14B32-10F.pdf</v>
      </c>
      <c r="K334" s="64" t="str">
        <f t="shared" si="60"/>
        <v>14B32-10F      CONCRETE BARRIER SINGLE SLOPE (CBSS)</v>
      </c>
      <c r="L334" s="76">
        <f t="shared" si="61"/>
        <v>9</v>
      </c>
      <c r="M334" s="92" t="str">
        <f t="shared" si="64"/>
        <v>      </v>
      </c>
      <c r="N334" s="5"/>
    </row>
    <row r="335" spans="1:14" s="3" customFormat="1" ht="15" customHeight="1" outlineLevel="2">
      <c r="A335" s="7" t="str">
        <f t="shared" si="62"/>
        <v>PDF</v>
      </c>
      <c r="B335" s="8"/>
      <c r="C335" s="42"/>
      <c r="D335" s="9" t="s">
        <v>769</v>
      </c>
      <c r="E335" s="9"/>
      <c r="F335" s="9" t="s">
        <v>234</v>
      </c>
      <c r="G335" s="10">
        <v>44774</v>
      </c>
      <c r="H335" s="11"/>
      <c r="I335" s="11"/>
      <c r="J335" s="90" t="str">
        <f t="shared" si="63"/>
        <v>Path=N:\Bhc\Eplans\Sdd\newstandard\
14B32-10G.pdf</v>
      </c>
      <c r="K335" s="64" t="str">
        <f t="shared" si="60"/>
        <v>14B32-10G      CONCRETE BARRIER SINGLE SLOPE (CBSS)</v>
      </c>
      <c r="L335" s="76">
        <f t="shared" si="61"/>
        <v>9</v>
      </c>
      <c r="M335" s="92" t="str">
        <f>REPT(" ",15-L335)</f>
        <v>      </v>
      </c>
      <c r="N335" s="5"/>
    </row>
    <row r="336" spans="1:14" s="3" customFormat="1" ht="15" customHeight="1" outlineLevel="2">
      <c r="A336" s="7" t="str">
        <f t="shared" si="62"/>
        <v>PDF</v>
      </c>
      <c r="B336" s="8"/>
      <c r="C336" s="42"/>
      <c r="D336" s="9" t="s">
        <v>770</v>
      </c>
      <c r="E336" s="9"/>
      <c r="F336" s="9" t="s">
        <v>234</v>
      </c>
      <c r="G336" s="10">
        <v>44774</v>
      </c>
      <c r="H336" s="11"/>
      <c r="I336" s="11"/>
      <c r="J336" s="90" t="str">
        <f t="shared" si="63"/>
        <v>Path=N:\Bhc\Eplans\Sdd\newstandard\
14B32-10H.pdf</v>
      </c>
      <c r="K336" s="64" t="str">
        <f t="shared" si="60"/>
        <v>14B32-10H      CONCRETE BARRIER SINGLE SLOPE (CBSS)</v>
      </c>
      <c r="L336" s="76">
        <f t="shared" si="61"/>
        <v>9</v>
      </c>
      <c r="M336" s="92" t="str">
        <f>REPT(" ",15-L336)</f>
        <v>      </v>
      </c>
      <c r="N336" s="5"/>
    </row>
    <row r="337" spans="1:14" s="3" customFormat="1" ht="15" customHeight="1" outlineLevel="2">
      <c r="A337" s="7" t="str">
        <f t="shared" si="62"/>
        <v>PDF</v>
      </c>
      <c r="B337" s="8"/>
      <c r="C337" s="42"/>
      <c r="D337" s="9" t="s">
        <v>615</v>
      </c>
      <c r="E337" s="9"/>
      <c r="F337" s="9" t="s">
        <v>235</v>
      </c>
      <c r="G337" s="10">
        <v>43952</v>
      </c>
      <c r="H337" s="11"/>
      <c r="I337" s="11"/>
      <c r="J337" s="90" t="str">
        <f t="shared" si="63"/>
        <v>Path=N:\Bhc\Eplans\Sdd\newstandard\
14B33-02A.pdf</v>
      </c>
      <c r="K337" s="64" t="str">
        <f t="shared" si="60"/>
        <v>14B33-02A      CONCRETE BARRIER SINGLE SLOPE 32" THRIE BEAM ANCHOR</v>
      </c>
      <c r="L337" s="76">
        <f t="shared" si="61"/>
        <v>9</v>
      </c>
      <c r="M337" s="92" t="str">
        <f aca="true" t="shared" si="65" ref="M337:M344">REPT(" ",15-L337)</f>
        <v>      </v>
      </c>
      <c r="N337" s="5"/>
    </row>
    <row r="338" spans="1:14" s="3" customFormat="1" ht="15" customHeight="1" outlineLevel="2">
      <c r="A338" s="7" t="str">
        <f t="shared" si="62"/>
        <v>PDF</v>
      </c>
      <c r="B338" s="8"/>
      <c r="C338" s="42"/>
      <c r="D338" s="9" t="s">
        <v>616</v>
      </c>
      <c r="E338" s="9"/>
      <c r="F338" s="9" t="s">
        <v>235</v>
      </c>
      <c r="G338" s="10">
        <v>43952</v>
      </c>
      <c r="H338" s="11"/>
      <c r="I338" s="11"/>
      <c r="J338" s="90" t="str">
        <f t="shared" si="63"/>
        <v>Path=N:\Bhc\Eplans\Sdd\newstandard\
14B33-02B.pdf</v>
      </c>
      <c r="K338" s="64" t="str">
        <f t="shared" si="60"/>
        <v>14B33-02B      CONCRETE BARRIER SINGLE SLOPE 32" THRIE BEAM ANCHOR</v>
      </c>
      <c r="L338" s="76">
        <f t="shared" si="61"/>
        <v>9</v>
      </c>
      <c r="M338" s="92" t="str">
        <f t="shared" si="65"/>
        <v>      </v>
      </c>
      <c r="N338" s="5"/>
    </row>
    <row r="339" spans="1:14" s="3" customFormat="1" ht="15" customHeight="1" outlineLevel="2">
      <c r="A339" s="7" t="str">
        <f t="shared" si="62"/>
        <v>PDF</v>
      </c>
      <c r="B339" s="8"/>
      <c r="C339" s="42"/>
      <c r="D339" s="9" t="s">
        <v>617</v>
      </c>
      <c r="E339" s="9"/>
      <c r="F339" s="9" t="s">
        <v>235</v>
      </c>
      <c r="G339" s="10">
        <v>43952</v>
      </c>
      <c r="H339" s="11"/>
      <c r="I339" s="11"/>
      <c r="J339" s="90" t="str">
        <f t="shared" si="63"/>
        <v>Path=N:\Bhc\Eplans\Sdd\newstandard\
14B33-02C.pdf</v>
      </c>
      <c r="K339" s="64" t="str">
        <f t="shared" si="60"/>
        <v>14B33-02C      CONCRETE BARRIER SINGLE SLOPE 32" THRIE BEAM ANCHOR</v>
      </c>
      <c r="L339" s="76">
        <f t="shared" si="61"/>
        <v>9</v>
      </c>
      <c r="M339" s="92" t="str">
        <f t="shared" si="65"/>
        <v>      </v>
      </c>
      <c r="N339" s="5"/>
    </row>
    <row r="340" spans="1:14" s="3" customFormat="1" ht="15" customHeight="1" outlineLevel="2">
      <c r="A340" s="7" t="str">
        <f t="shared" si="62"/>
        <v>PDF</v>
      </c>
      <c r="B340" s="8"/>
      <c r="C340" s="42"/>
      <c r="D340" s="9" t="s">
        <v>618</v>
      </c>
      <c r="E340" s="9"/>
      <c r="F340" s="9" t="s">
        <v>236</v>
      </c>
      <c r="G340" s="10">
        <v>43952</v>
      </c>
      <c r="H340" s="11"/>
      <c r="I340" s="11"/>
      <c r="J340" s="90" t="str">
        <f t="shared" si="63"/>
        <v>Path=N:\Bhc\Eplans\Sdd\newstandard\
14B33-02D.pdf</v>
      </c>
      <c r="K340" s="64" t="str">
        <f t="shared" si="60"/>
        <v>14B33-02D      CONCRETE BARRIER SINGLE SLOPE 36" THRIE BEAM ANCHOR</v>
      </c>
      <c r="L340" s="76">
        <f t="shared" si="61"/>
        <v>9</v>
      </c>
      <c r="M340" s="92" t="str">
        <f t="shared" si="65"/>
        <v>      </v>
      </c>
      <c r="N340" s="5"/>
    </row>
    <row r="341" spans="1:14" s="3" customFormat="1" ht="15" customHeight="1" outlineLevel="2">
      <c r="A341" s="7" t="str">
        <f t="shared" si="62"/>
        <v>PDF</v>
      </c>
      <c r="B341" s="8"/>
      <c r="C341" s="42"/>
      <c r="D341" s="9" t="s">
        <v>619</v>
      </c>
      <c r="E341" s="9"/>
      <c r="F341" s="9" t="s">
        <v>236</v>
      </c>
      <c r="G341" s="10">
        <v>43952</v>
      </c>
      <c r="H341" s="11"/>
      <c r="I341" s="11"/>
      <c r="J341" s="90" t="str">
        <f t="shared" si="63"/>
        <v>Path=N:\Bhc\Eplans\Sdd\newstandard\
14B33-02E.pdf</v>
      </c>
      <c r="K341" s="64" t="str">
        <f t="shared" si="60"/>
        <v>14B33-02E      CONCRETE BARRIER SINGLE SLOPE 36" THRIE BEAM ANCHOR</v>
      </c>
      <c r="L341" s="76">
        <f t="shared" si="61"/>
        <v>9</v>
      </c>
      <c r="M341" s="92" t="str">
        <f t="shared" si="65"/>
        <v>      </v>
      </c>
      <c r="N341" s="5"/>
    </row>
    <row r="342" spans="1:14" s="3" customFormat="1" ht="15" customHeight="1" outlineLevel="2">
      <c r="A342" s="7" t="str">
        <f t="shared" si="62"/>
        <v>PDF</v>
      </c>
      <c r="B342" s="8"/>
      <c r="C342" s="42"/>
      <c r="D342" s="9" t="s">
        <v>620</v>
      </c>
      <c r="E342" s="9"/>
      <c r="F342" s="9" t="s">
        <v>236</v>
      </c>
      <c r="G342" s="10">
        <v>43952</v>
      </c>
      <c r="H342" s="11"/>
      <c r="I342" s="11"/>
      <c r="J342" s="90" t="str">
        <f t="shared" si="63"/>
        <v>Path=N:\Bhc\Eplans\Sdd\newstandard\
14B33-02F.pdf</v>
      </c>
      <c r="K342" s="64" t="str">
        <f t="shared" si="60"/>
        <v>14B33-02F      CONCRETE BARRIER SINGLE SLOPE 36" THRIE BEAM ANCHOR</v>
      </c>
      <c r="L342" s="76">
        <f t="shared" si="61"/>
        <v>9</v>
      </c>
      <c r="M342" s="92" t="str">
        <f t="shared" si="65"/>
        <v>      </v>
      </c>
      <c r="N342" s="5"/>
    </row>
    <row r="343" spans="1:14" s="3" customFormat="1" ht="15" customHeight="1" outlineLevel="2">
      <c r="A343" s="7" t="str">
        <f t="shared" si="62"/>
        <v>PDF</v>
      </c>
      <c r="B343" s="8"/>
      <c r="C343" s="42"/>
      <c r="D343" s="9" t="s">
        <v>621</v>
      </c>
      <c r="E343" s="9"/>
      <c r="F343" s="9" t="s">
        <v>237</v>
      </c>
      <c r="G343" s="10">
        <v>43952</v>
      </c>
      <c r="H343" s="11"/>
      <c r="I343" s="11"/>
      <c r="J343" s="90" t="str">
        <f t="shared" si="63"/>
        <v>Path=N:\Bhc\Eplans\Sdd\newstandard\
14B33-02G.pdf</v>
      </c>
      <c r="K343" s="64" t="str">
        <f t="shared" si="60"/>
        <v>14B33-02G      CONCRETE BARRIER SINGLE SLOPE 42" THRIE BEAM ANCHOR</v>
      </c>
      <c r="L343" s="76">
        <f t="shared" si="61"/>
        <v>9</v>
      </c>
      <c r="M343" s="92" t="str">
        <f t="shared" si="65"/>
        <v>      </v>
      </c>
      <c r="N343" s="5"/>
    </row>
    <row r="344" spans="1:14" s="3" customFormat="1" ht="15" customHeight="1" outlineLevel="2">
      <c r="A344" s="7" t="str">
        <f t="shared" si="62"/>
        <v>PDF</v>
      </c>
      <c r="B344" s="8"/>
      <c r="C344" s="42"/>
      <c r="D344" s="9" t="s">
        <v>622</v>
      </c>
      <c r="E344" s="9"/>
      <c r="F344" s="9" t="s">
        <v>237</v>
      </c>
      <c r="G344" s="10">
        <v>43952</v>
      </c>
      <c r="H344" s="11"/>
      <c r="I344" s="11"/>
      <c r="J344" s="90" t="str">
        <f t="shared" si="63"/>
        <v>Path=N:\Bhc\Eplans\Sdd\newstandard\
14B33-02H.pdf</v>
      </c>
      <c r="K344" s="64" t="str">
        <f t="shared" si="60"/>
        <v>14B33-02H      CONCRETE BARRIER SINGLE SLOPE 42" THRIE BEAM ANCHOR</v>
      </c>
      <c r="L344" s="76">
        <f t="shared" si="61"/>
        <v>9</v>
      </c>
      <c r="M344" s="92" t="str">
        <f t="shared" si="65"/>
        <v>      </v>
      </c>
      <c r="N344" s="5"/>
    </row>
    <row r="345" spans="1:14" s="3" customFormat="1" ht="15" customHeight="1" outlineLevel="2">
      <c r="A345" s="7" t="str">
        <f t="shared" si="62"/>
        <v>PDF</v>
      </c>
      <c r="B345" s="8"/>
      <c r="C345" s="42"/>
      <c r="D345" s="9" t="s">
        <v>526</v>
      </c>
      <c r="E345" s="9"/>
      <c r="F345" s="9" t="s">
        <v>238</v>
      </c>
      <c r="G345" s="10">
        <v>43313</v>
      </c>
      <c r="H345" s="11"/>
      <c r="I345" s="11"/>
      <c r="J345" s="90" t="str">
        <f t="shared" si="63"/>
        <v>Path=N:\Bhc\Eplans\Sdd\newstandard\
14B34-02A.pdf</v>
      </c>
      <c r="K345" s="64" t="str">
        <f t="shared" si="60"/>
        <v>14B34-02A      32", 36" &amp; 42" CONCRETE BARRIER SINGLE SLOPE CLASS B</v>
      </c>
      <c r="L345" s="76">
        <f t="shared" si="61"/>
        <v>9</v>
      </c>
      <c r="M345" s="92" t="str">
        <f>REPT(" ",15-L345)</f>
        <v>      </v>
      </c>
      <c r="N345" s="5"/>
    </row>
    <row r="346" spans="1:14" s="3" customFormat="1" ht="15" customHeight="1" outlineLevel="2">
      <c r="A346" s="7" t="str">
        <f t="shared" si="62"/>
        <v>PDF</v>
      </c>
      <c r="B346" s="8"/>
      <c r="C346" s="42"/>
      <c r="D346" s="9" t="s">
        <v>527</v>
      </c>
      <c r="E346" s="9"/>
      <c r="F346" s="9" t="s">
        <v>239</v>
      </c>
      <c r="G346" s="10">
        <v>43313</v>
      </c>
      <c r="H346" s="11"/>
      <c r="I346" s="11"/>
      <c r="J346" s="90" t="str">
        <f t="shared" si="63"/>
        <v>Path=N:\Bhc\Eplans\Sdd\newstandard\
14B34-02B.pdf</v>
      </c>
      <c r="K346" s="64" t="str">
        <f t="shared" si="60"/>
        <v>14B34-02B      56" CONCRETE BARRIER SINGLE SLOPE CLASS B</v>
      </c>
      <c r="L346" s="76">
        <f t="shared" si="61"/>
        <v>9</v>
      </c>
      <c r="M346" s="92" t="str">
        <f>REPT(" ",15-L346)</f>
        <v>      </v>
      </c>
      <c r="N346" s="5"/>
    </row>
    <row r="347" spans="1:14" s="3" customFormat="1" ht="15.75" customHeight="1" outlineLevel="2">
      <c r="A347" s="7" t="str">
        <f t="shared" si="62"/>
        <v>PDF</v>
      </c>
      <c r="B347" s="8"/>
      <c r="C347" s="42"/>
      <c r="D347" s="9" t="s">
        <v>528</v>
      </c>
      <c r="E347" s="9"/>
      <c r="F347" s="9" t="s">
        <v>240</v>
      </c>
      <c r="G347" s="10">
        <v>43313</v>
      </c>
      <c r="H347" s="11"/>
      <c r="I347" s="11"/>
      <c r="J347" s="90" t="str">
        <f t="shared" si="63"/>
        <v>Path=N:\Bhc\Eplans\Sdd\newstandard\
14B34-02C.pdf</v>
      </c>
      <c r="K347" s="64" t="str">
        <f t="shared" si="60"/>
        <v>14B34-02C      CONCRETE BARRIER SINGLE SLOPE CLASS B</v>
      </c>
      <c r="L347" s="76">
        <f t="shared" si="61"/>
        <v>9</v>
      </c>
      <c r="M347" s="92" t="str">
        <f>REPT(" ",15-L347)</f>
        <v>      </v>
      </c>
      <c r="N347" s="5"/>
    </row>
    <row r="348" spans="1:14" s="3" customFormat="1" ht="15" customHeight="1" outlineLevel="2">
      <c r="A348" s="7" t="str">
        <f t="shared" si="62"/>
        <v>PDF</v>
      </c>
      <c r="B348" s="8"/>
      <c r="C348" s="42"/>
      <c r="D348" s="9" t="s">
        <v>623</v>
      </c>
      <c r="E348" s="9"/>
      <c r="F348" s="9" t="s">
        <v>241</v>
      </c>
      <c r="G348" s="10">
        <v>43952</v>
      </c>
      <c r="H348" s="11"/>
      <c r="I348" s="11"/>
      <c r="J348" s="90" t="str">
        <f t="shared" si="63"/>
        <v>Path=N:\Bhc\Eplans\Sdd\newstandard\
14B35-02A.pdf</v>
      </c>
      <c r="K348" s="64" t="str">
        <f t="shared" si="60"/>
        <v>14B35-02A      32-INCH SINGLE-FACED NJ SHAPE CONCRETE BARRIER TO 32-INCH SSCB TRANSITION</v>
      </c>
      <c r="L348" s="76">
        <f t="shared" si="61"/>
        <v>9</v>
      </c>
      <c r="M348" s="92" t="str">
        <f aca="true" t="shared" si="66" ref="M348:M353">REPT(" ",15-L348)</f>
        <v>      </v>
      </c>
      <c r="N348" s="5"/>
    </row>
    <row r="349" spans="1:14" s="3" customFormat="1" ht="15" customHeight="1" outlineLevel="2">
      <c r="A349" s="7" t="str">
        <f t="shared" si="62"/>
        <v>PDF</v>
      </c>
      <c r="B349" s="8"/>
      <c r="C349" s="42"/>
      <c r="D349" s="9" t="s">
        <v>624</v>
      </c>
      <c r="E349" s="9"/>
      <c r="F349" s="9" t="s">
        <v>241</v>
      </c>
      <c r="G349" s="10">
        <v>43952</v>
      </c>
      <c r="H349" s="11"/>
      <c r="I349" s="11"/>
      <c r="J349" s="90" t="str">
        <f t="shared" si="63"/>
        <v>Path=N:\Bhc\Eplans\Sdd\newstandard\
14B35-02B.pdf</v>
      </c>
      <c r="K349" s="64" t="str">
        <f t="shared" si="60"/>
        <v>14B35-02B      32-INCH SINGLE-FACED NJ SHAPE CONCRETE BARRIER TO 32-INCH SSCB TRANSITION</v>
      </c>
      <c r="L349" s="76">
        <f t="shared" si="61"/>
        <v>9</v>
      </c>
      <c r="M349" s="92" t="str">
        <f t="shared" si="66"/>
        <v>      </v>
      </c>
      <c r="N349" s="5"/>
    </row>
    <row r="350" spans="1:14" s="3" customFormat="1" ht="15" customHeight="1" outlineLevel="2">
      <c r="A350" s="7" t="str">
        <f t="shared" si="62"/>
        <v>PDF</v>
      </c>
      <c r="B350" s="8"/>
      <c r="C350" s="42"/>
      <c r="D350" s="9" t="s">
        <v>625</v>
      </c>
      <c r="E350" s="9"/>
      <c r="F350" s="9" t="s">
        <v>242</v>
      </c>
      <c r="G350" s="10">
        <v>43952</v>
      </c>
      <c r="H350" s="11"/>
      <c r="I350" s="11"/>
      <c r="J350" s="90" t="str">
        <f t="shared" si="63"/>
        <v>Path=N:\Bhc\Eplans\Sdd\newstandard\
14B35-02C.pdf</v>
      </c>
      <c r="K350" s="64" t="str">
        <f t="shared" si="60"/>
        <v>14B35-02C      32-INCH SINGLE-FACED NJ SHAPE CONCRETE BARRIER TO 36-INCH SSCB TRANSITION</v>
      </c>
      <c r="L350" s="76">
        <f t="shared" si="61"/>
        <v>9</v>
      </c>
      <c r="M350" s="92" t="str">
        <f t="shared" si="66"/>
        <v>      </v>
      </c>
      <c r="N350" s="5"/>
    </row>
    <row r="351" spans="1:14" s="3" customFormat="1" ht="15" customHeight="1" outlineLevel="2">
      <c r="A351" s="7" t="str">
        <f t="shared" si="62"/>
        <v>PDF</v>
      </c>
      <c r="B351" s="8"/>
      <c r="C351" s="42"/>
      <c r="D351" s="9" t="s">
        <v>626</v>
      </c>
      <c r="E351" s="9"/>
      <c r="F351" s="9" t="s">
        <v>242</v>
      </c>
      <c r="G351" s="10">
        <v>43952</v>
      </c>
      <c r="H351" s="11"/>
      <c r="I351" s="11"/>
      <c r="J351" s="90" t="str">
        <f t="shared" si="63"/>
        <v>Path=N:\Bhc\Eplans\Sdd\newstandard\
14B35-02D.pdf</v>
      </c>
      <c r="K351" s="64" t="str">
        <f t="shared" si="60"/>
        <v>14B35-02D      32-INCH SINGLE-FACED NJ SHAPE CONCRETE BARRIER TO 36-INCH SSCB TRANSITION</v>
      </c>
      <c r="L351" s="76">
        <f t="shared" si="61"/>
        <v>9</v>
      </c>
      <c r="M351" s="92" t="str">
        <f t="shared" si="66"/>
        <v>      </v>
      </c>
      <c r="N351" s="5"/>
    </row>
    <row r="352" spans="1:14" s="3" customFormat="1" ht="15" customHeight="1" outlineLevel="2">
      <c r="A352" s="7" t="str">
        <f t="shared" si="62"/>
        <v>PDF</v>
      </c>
      <c r="B352" s="8"/>
      <c r="C352" s="42"/>
      <c r="D352" s="9" t="s">
        <v>627</v>
      </c>
      <c r="E352" s="9"/>
      <c r="F352" s="9" t="s">
        <v>243</v>
      </c>
      <c r="G352" s="10">
        <v>43952</v>
      </c>
      <c r="H352" s="11"/>
      <c r="I352" s="11"/>
      <c r="J352" s="90" t="str">
        <f t="shared" si="63"/>
        <v>Path=N:\Bhc\Eplans\Sdd\newstandard\
14B35-02E.pdf</v>
      </c>
      <c r="K352" s="64" t="str">
        <f t="shared" si="60"/>
        <v>14B35-02E      42-INCH SINGLE-FACED NJ SHAPE CONCRETE BARRIER TO 42-INCH SSCB TRANSITION</v>
      </c>
      <c r="L352" s="76">
        <f t="shared" si="61"/>
        <v>9</v>
      </c>
      <c r="M352" s="92" t="str">
        <f t="shared" si="66"/>
        <v>      </v>
      </c>
      <c r="N352" s="5"/>
    </row>
    <row r="353" spans="1:14" s="3" customFormat="1" ht="15" customHeight="1" outlineLevel="2">
      <c r="A353" s="7" t="str">
        <f t="shared" si="62"/>
        <v>PDF</v>
      </c>
      <c r="B353" s="8"/>
      <c r="C353" s="42"/>
      <c r="D353" s="9" t="s">
        <v>628</v>
      </c>
      <c r="E353" s="9"/>
      <c r="F353" s="9" t="s">
        <v>243</v>
      </c>
      <c r="G353" s="10">
        <v>43952</v>
      </c>
      <c r="H353" s="11"/>
      <c r="I353" s="11"/>
      <c r="J353" s="90" t="str">
        <f t="shared" si="63"/>
        <v>Path=N:\Bhc\Eplans\Sdd\newstandard\
14B35-02F.pdf</v>
      </c>
      <c r="K353" s="64" t="str">
        <f t="shared" si="60"/>
        <v>14B35-02F      42-INCH SINGLE-FACED NJ SHAPE CONCRETE BARRIER TO 42-INCH SSCB TRANSITION</v>
      </c>
      <c r="L353" s="76">
        <f t="shared" si="61"/>
        <v>9</v>
      </c>
      <c r="M353" s="92" t="str">
        <f t="shared" si="66"/>
        <v>      </v>
      </c>
      <c r="N353" s="5"/>
    </row>
    <row r="354" spans="1:14" s="3" customFormat="1" ht="15" customHeight="1" outlineLevel="2">
      <c r="A354" s="7" t="str">
        <f aca="true" t="shared" si="67" ref="A354:A385">HYPERLINK(CONCATENATE(D354,".pdf"),"PDF")</f>
        <v>PDF</v>
      </c>
      <c r="B354" s="8"/>
      <c r="C354" s="42"/>
      <c r="D354" s="9" t="s">
        <v>629</v>
      </c>
      <c r="E354" s="9"/>
      <c r="F354" s="9" t="s">
        <v>244</v>
      </c>
      <c r="G354" s="10">
        <v>43952</v>
      </c>
      <c r="H354" s="11"/>
      <c r="I354" s="11"/>
      <c r="J354" s="90" t="str">
        <f t="shared" si="63"/>
        <v>Path=N:\Bhc\Eplans\Sdd\newstandard\
14B36-02A.pdf</v>
      </c>
      <c r="K354" s="64" t="str">
        <f t="shared" si="60"/>
        <v>14B36-02A      32-INCH SINGLE-FACED F SHAPE CONCRETE BARRIER TO 32-INCH SSCB TRANSITION</v>
      </c>
      <c r="L354" s="76">
        <f t="shared" si="61"/>
        <v>9</v>
      </c>
      <c r="M354" s="92" t="str">
        <f aca="true" t="shared" si="68" ref="M354:M363">REPT(" ",15-L354)</f>
        <v>      </v>
      </c>
      <c r="N354" s="5"/>
    </row>
    <row r="355" spans="1:14" s="3" customFormat="1" ht="15" customHeight="1" outlineLevel="2">
      <c r="A355" s="7" t="str">
        <f t="shared" si="67"/>
        <v>PDF</v>
      </c>
      <c r="B355" s="8"/>
      <c r="C355" s="42"/>
      <c r="D355" s="9" t="s">
        <v>630</v>
      </c>
      <c r="E355" s="9"/>
      <c r="F355" s="9" t="s">
        <v>244</v>
      </c>
      <c r="G355" s="10">
        <v>43952</v>
      </c>
      <c r="H355" s="11"/>
      <c r="I355" s="11"/>
      <c r="J355" s="90" t="str">
        <f t="shared" si="63"/>
        <v>Path=N:\Bhc\Eplans\Sdd\newstandard\
14B36-02B.pdf</v>
      </c>
      <c r="K355" s="64" t="str">
        <f t="shared" si="60"/>
        <v>14B36-02B      32-INCH SINGLE-FACED F SHAPE CONCRETE BARRIER TO 32-INCH SSCB TRANSITION</v>
      </c>
      <c r="L355" s="76">
        <f t="shared" si="61"/>
        <v>9</v>
      </c>
      <c r="M355" s="92" t="str">
        <f t="shared" si="68"/>
        <v>      </v>
      </c>
      <c r="N355" s="5"/>
    </row>
    <row r="356" spans="1:14" s="3" customFormat="1" ht="15" customHeight="1" outlineLevel="2">
      <c r="A356" s="7" t="str">
        <f t="shared" si="67"/>
        <v>PDF</v>
      </c>
      <c r="B356" s="8"/>
      <c r="C356" s="42"/>
      <c r="D356" s="9" t="s">
        <v>631</v>
      </c>
      <c r="E356" s="9"/>
      <c r="F356" s="9" t="s">
        <v>245</v>
      </c>
      <c r="G356" s="10">
        <v>43952</v>
      </c>
      <c r="H356" s="11"/>
      <c r="I356" s="11"/>
      <c r="J356" s="90" t="str">
        <f t="shared" si="63"/>
        <v>Path=N:\Bhc\Eplans\Sdd\newstandard\
14B36-02C.pdf</v>
      </c>
      <c r="K356" s="64" t="str">
        <f t="shared" si="60"/>
        <v>14B36-02C      32-INCH SINGLE-FACED F SHAPE CONCRETE BARRIER TO 36-INCH SSCB TRANSITION</v>
      </c>
      <c r="L356" s="76">
        <f t="shared" si="61"/>
        <v>9</v>
      </c>
      <c r="M356" s="92" t="str">
        <f t="shared" si="68"/>
        <v>      </v>
      </c>
      <c r="N356" s="5"/>
    </row>
    <row r="357" spans="1:14" s="3" customFormat="1" ht="15" customHeight="1" outlineLevel="2">
      <c r="A357" s="7" t="str">
        <f t="shared" si="67"/>
        <v>PDF</v>
      </c>
      <c r="B357" s="8"/>
      <c r="C357" s="42"/>
      <c r="D357" s="9" t="s">
        <v>632</v>
      </c>
      <c r="E357" s="9"/>
      <c r="F357" s="9" t="s">
        <v>245</v>
      </c>
      <c r="G357" s="10">
        <v>43952</v>
      </c>
      <c r="H357" s="11"/>
      <c r="I357" s="11"/>
      <c r="J357" s="90" t="str">
        <f t="shared" si="63"/>
        <v>Path=N:\Bhc\Eplans\Sdd\newstandard\
14B36-02D.pdf</v>
      </c>
      <c r="K357" s="64" t="str">
        <f t="shared" si="60"/>
        <v>14B36-02D      32-INCH SINGLE-FACED F SHAPE CONCRETE BARRIER TO 36-INCH SSCB TRANSITION</v>
      </c>
      <c r="L357" s="76">
        <f t="shared" si="61"/>
        <v>9</v>
      </c>
      <c r="M357" s="92" t="str">
        <f t="shared" si="68"/>
        <v>      </v>
      </c>
      <c r="N357" s="5"/>
    </row>
    <row r="358" spans="1:14" s="3" customFormat="1" ht="15" customHeight="1" outlineLevel="2">
      <c r="A358" s="7" t="str">
        <f t="shared" si="67"/>
        <v>PDF</v>
      </c>
      <c r="B358" s="8"/>
      <c r="C358" s="42"/>
      <c r="D358" s="9" t="s">
        <v>633</v>
      </c>
      <c r="E358" s="9"/>
      <c r="F358" s="9" t="s">
        <v>246</v>
      </c>
      <c r="G358" s="10">
        <v>43952</v>
      </c>
      <c r="H358" s="11"/>
      <c r="I358" s="11"/>
      <c r="J358" s="90" t="str">
        <f t="shared" si="63"/>
        <v>Path=N:\Bhc\Eplans\Sdd\newstandard\
14B36-02E.pdf</v>
      </c>
      <c r="K358" s="64" t="str">
        <f t="shared" si="60"/>
        <v>14B36-02E      42-INCH SINGLE-FACED F SHAPE CONCRETE BARRIER TO 42-INCH SSCB TRANSITION</v>
      </c>
      <c r="L358" s="76">
        <f t="shared" si="61"/>
        <v>9</v>
      </c>
      <c r="M358" s="92" t="str">
        <f t="shared" si="68"/>
        <v>      </v>
      </c>
      <c r="N358" s="5"/>
    </row>
    <row r="359" spans="1:14" s="3" customFormat="1" ht="15" customHeight="1" outlineLevel="2">
      <c r="A359" s="7" t="str">
        <f t="shared" si="67"/>
        <v>PDF</v>
      </c>
      <c r="B359" s="8"/>
      <c r="C359" s="42"/>
      <c r="D359" s="9" t="s">
        <v>634</v>
      </c>
      <c r="E359" s="9"/>
      <c r="F359" s="9" t="s">
        <v>246</v>
      </c>
      <c r="G359" s="10">
        <v>43952</v>
      </c>
      <c r="H359" s="11"/>
      <c r="I359" s="11"/>
      <c r="J359" s="90" t="str">
        <f t="shared" si="63"/>
        <v>Path=N:\Bhc\Eplans\Sdd\newstandard\
14B36-02F.pdf</v>
      </c>
      <c r="K359" s="64" t="str">
        <f t="shared" si="60"/>
        <v>14B36-02F      42-INCH SINGLE-FACED F SHAPE CONCRETE BARRIER TO 42-INCH SSCB TRANSITION</v>
      </c>
      <c r="L359" s="76">
        <f t="shared" si="61"/>
        <v>9</v>
      </c>
      <c r="M359" s="92" t="str">
        <f t="shared" si="68"/>
        <v>      </v>
      </c>
      <c r="N359" s="5"/>
    </row>
    <row r="360" spans="1:14" s="3" customFormat="1" ht="15" customHeight="1" outlineLevel="2">
      <c r="A360" s="7" t="str">
        <f t="shared" si="67"/>
        <v>PDF</v>
      </c>
      <c r="B360" s="8"/>
      <c r="C360" s="42"/>
      <c r="D360" s="9" t="s">
        <v>635</v>
      </c>
      <c r="E360" s="9"/>
      <c r="F360" s="9" t="s">
        <v>247</v>
      </c>
      <c r="G360" s="10">
        <v>43952</v>
      </c>
      <c r="H360" s="11"/>
      <c r="I360" s="11"/>
      <c r="J360" s="90" t="str">
        <f t="shared" si="63"/>
        <v>Path=N:\Bhc\Eplans\Sdd\newstandard\
14B36-02G.pdf</v>
      </c>
      <c r="K360" s="64" t="str">
        <f t="shared" si="60"/>
        <v>14B36-02G      51-INCH SINGLE-FACED F SHAPE CONCRETE BARRIER TO 42-INCH SSCB TRANSITION</v>
      </c>
      <c r="L360" s="76">
        <f t="shared" si="61"/>
        <v>9</v>
      </c>
      <c r="M360" s="92" t="str">
        <f t="shared" si="68"/>
        <v>      </v>
      </c>
      <c r="N360" s="5"/>
    </row>
    <row r="361" spans="1:14" s="3" customFormat="1" ht="15" customHeight="1" outlineLevel="2">
      <c r="A361" s="7" t="str">
        <f t="shared" si="67"/>
        <v>PDF</v>
      </c>
      <c r="B361" s="8"/>
      <c r="C361" s="42"/>
      <c r="D361" s="9" t="s">
        <v>636</v>
      </c>
      <c r="E361" s="9"/>
      <c r="F361" s="9" t="s">
        <v>247</v>
      </c>
      <c r="G361" s="10">
        <v>43952</v>
      </c>
      <c r="H361" s="11"/>
      <c r="I361" s="11"/>
      <c r="J361" s="90" t="str">
        <f t="shared" si="63"/>
        <v>Path=N:\Bhc\Eplans\Sdd\newstandard\
14B36-02H.pdf</v>
      </c>
      <c r="K361" s="64" t="str">
        <f t="shared" si="60"/>
        <v>14B36-02H      51-INCH SINGLE-FACED F SHAPE CONCRETE BARRIER TO 42-INCH SSCB TRANSITION</v>
      </c>
      <c r="L361" s="76">
        <f t="shared" si="61"/>
        <v>9</v>
      </c>
      <c r="M361" s="92" t="str">
        <f t="shared" si="68"/>
        <v>      </v>
      </c>
      <c r="N361" s="5"/>
    </row>
    <row r="362" spans="1:14" s="3" customFormat="1" ht="15" customHeight="1" outlineLevel="2">
      <c r="A362" s="7" t="str">
        <f t="shared" si="67"/>
        <v>PDF</v>
      </c>
      <c r="B362" s="8"/>
      <c r="C362" s="42"/>
      <c r="D362" s="9" t="s">
        <v>637</v>
      </c>
      <c r="E362" s="9"/>
      <c r="F362" s="9" t="s">
        <v>248</v>
      </c>
      <c r="G362" s="10">
        <v>43952</v>
      </c>
      <c r="H362" s="11"/>
      <c r="I362" s="11"/>
      <c r="J362" s="90" t="str">
        <f t="shared" si="63"/>
        <v>Path=N:\Bhc\Eplans\Sdd\newstandard\
14B36-02I.pdf</v>
      </c>
      <c r="K362" s="64" t="str">
        <f t="shared" si="60"/>
        <v>14B36-02I      51-INCH SINGLE-FACED F SHAPE CONCRETE BARRIER TO 56-INCH SSCB TRANSITION</v>
      </c>
      <c r="L362" s="76">
        <f t="shared" si="61"/>
        <v>9</v>
      </c>
      <c r="M362" s="92" t="str">
        <f t="shared" si="68"/>
        <v>      </v>
      </c>
      <c r="N362" s="5"/>
    </row>
    <row r="363" spans="1:14" s="3" customFormat="1" ht="15" customHeight="1" outlineLevel="2">
      <c r="A363" s="7" t="str">
        <f t="shared" si="67"/>
        <v>PDF</v>
      </c>
      <c r="B363" s="8"/>
      <c r="C363" s="42"/>
      <c r="D363" s="9" t="s">
        <v>638</v>
      </c>
      <c r="E363" s="9"/>
      <c r="F363" s="9" t="s">
        <v>248</v>
      </c>
      <c r="G363" s="10">
        <v>43952</v>
      </c>
      <c r="H363" s="11"/>
      <c r="I363" s="11"/>
      <c r="J363" s="90" t="str">
        <f t="shared" si="63"/>
        <v>Path=N:\Bhc\Eplans\Sdd\newstandard\
14B36-02J.pdf</v>
      </c>
      <c r="K363" s="64" t="str">
        <f t="shared" si="60"/>
        <v>14B36-02J      51-INCH SINGLE-FACED F SHAPE CONCRETE BARRIER TO 56-INCH SSCB TRANSITION</v>
      </c>
      <c r="L363" s="76">
        <f t="shared" si="61"/>
        <v>9</v>
      </c>
      <c r="M363" s="92" t="str">
        <f t="shared" si="68"/>
        <v>      </v>
      </c>
      <c r="N363" s="5"/>
    </row>
    <row r="364" spans="1:14" s="3" customFormat="1" ht="15" customHeight="1" outlineLevel="2">
      <c r="A364" s="7" t="str">
        <f t="shared" si="67"/>
        <v>PDF</v>
      </c>
      <c r="B364" s="8"/>
      <c r="C364" s="42"/>
      <c r="D364" s="9" t="s">
        <v>639</v>
      </c>
      <c r="E364" s="9"/>
      <c r="F364" s="9" t="s">
        <v>249</v>
      </c>
      <c r="G364" s="10">
        <v>43952</v>
      </c>
      <c r="H364" s="11"/>
      <c r="I364" s="11"/>
      <c r="J364" s="90" t="str">
        <f t="shared" si="63"/>
        <v>Path=N:\Bhc\Eplans\Sdd\newstandard\
14B37-01A.pdf</v>
      </c>
      <c r="K364" s="64" t="str">
        <f t="shared" si="60"/>
        <v>14B37-01A      32-INCH DOUBLE-FACED NJ SHAPE CONCRETE BARRIER TO 36-INCH SSCB TRANSITION</v>
      </c>
      <c r="L364" s="76">
        <f t="shared" si="61"/>
        <v>9</v>
      </c>
      <c r="M364" s="92" t="str">
        <f aca="true" t="shared" si="69" ref="M364:M372">REPT(" ",15-L364)</f>
        <v>      </v>
      </c>
      <c r="N364" s="5"/>
    </row>
    <row r="365" spans="1:14" s="3" customFormat="1" ht="15" customHeight="1" outlineLevel="2">
      <c r="A365" s="7" t="str">
        <f t="shared" si="67"/>
        <v>PDF</v>
      </c>
      <c r="B365" s="8"/>
      <c r="C365" s="42"/>
      <c r="D365" s="9" t="s">
        <v>640</v>
      </c>
      <c r="E365" s="9"/>
      <c r="F365" s="9" t="s">
        <v>249</v>
      </c>
      <c r="G365" s="10">
        <v>43952</v>
      </c>
      <c r="H365" s="11"/>
      <c r="I365" s="11"/>
      <c r="J365" s="90" t="str">
        <f t="shared" si="63"/>
        <v>Path=N:\Bhc\Eplans\Sdd\newstandard\
14B37-01B.pdf</v>
      </c>
      <c r="K365" s="64" t="str">
        <f t="shared" si="60"/>
        <v>14B37-01B      32-INCH DOUBLE-FACED NJ SHAPE CONCRETE BARRIER TO 36-INCH SSCB TRANSITION</v>
      </c>
      <c r="L365" s="76">
        <f t="shared" si="61"/>
        <v>9</v>
      </c>
      <c r="M365" s="92" t="str">
        <f t="shared" si="69"/>
        <v>      </v>
      </c>
      <c r="N365" s="5"/>
    </row>
    <row r="366" spans="1:14" s="3" customFormat="1" ht="15" customHeight="1" outlineLevel="2">
      <c r="A366" s="7" t="str">
        <f t="shared" si="67"/>
        <v>PDF</v>
      </c>
      <c r="B366" s="8"/>
      <c r="C366" s="42"/>
      <c r="D366" s="9" t="s">
        <v>641</v>
      </c>
      <c r="E366" s="9"/>
      <c r="F366" s="9" t="s">
        <v>250</v>
      </c>
      <c r="G366" s="10">
        <v>43952</v>
      </c>
      <c r="H366" s="11"/>
      <c r="I366" s="11"/>
      <c r="J366" s="90" t="str">
        <f t="shared" si="63"/>
        <v>Path=N:\Bhc\Eplans\Sdd\newstandard\
14B38-02A.pdf</v>
      </c>
      <c r="K366" s="64" t="str">
        <f t="shared" si="60"/>
        <v>14B38-02A      32-INCH DOUBLE-FACED F SHAPE CONCRETE BARRIER TO 32-INCH SSCB TRANSITION</v>
      </c>
      <c r="L366" s="76">
        <f t="shared" si="61"/>
        <v>9</v>
      </c>
      <c r="M366" s="92" t="str">
        <f t="shared" si="69"/>
        <v>      </v>
      </c>
      <c r="N366" s="5"/>
    </row>
    <row r="367" spans="1:14" s="3" customFormat="1" ht="15" customHeight="1" outlineLevel="2">
      <c r="A367" s="7" t="str">
        <f t="shared" si="67"/>
        <v>PDF</v>
      </c>
      <c r="B367" s="8"/>
      <c r="C367" s="42"/>
      <c r="D367" s="9" t="s">
        <v>642</v>
      </c>
      <c r="E367" s="9"/>
      <c r="F367" s="9" t="s">
        <v>250</v>
      </c>
      <c r="G367" s="10">
        <v>43952</v>
      </c>
      <c r="H367" s="11"/>
      <c r="I367" s="11"/>
      <c r="J367" s="90" t="str">
        <f t="shared" si="63"/>
        <v>Path=N:\Bhc\Eplans\Sdd\newstandard\
14B38-02B.pdf</v>
      </c>
      <c r="K367" s="64" t="str">
        <f t="shared" si="60"/>
        <v>14B38-02B      32-INCH DOUBLE-FACED F SHAPE CONCRETE BARRIER TO 32-INCH SSCB TRANSITION</v>
      </c>
      <c r="L367" s="76">
        <f t="shared" si="61"/>
        <v>9</v>
      </c>
      <c r="M367" s="92" t="str">
        <f t="shared" si="69"/>
        <v>      </v>
      </c>
      <c r="N367" s="5"/>
    </row>
    <row r="368" spans="1:14" s="3" customFormat="1" ht="15" customHeight="1" outlineLevel="2">
      <c r="A368" s="7" t="str">
        <f t="shared" si="67"/>
        <v>PDF</v>
      </c>
      <c r="B368" s="8"/>
      <c r="C368" s="42"/>
      <c r="D368" s="9" t="s">
        <v>643</v>
      </c>
      <c r="E368" s="9"/>
      <c r="F368" s="9" t="s">
        <v>251</v>
      </c>
      <c r="G368" s="10">
        <v>43952</v>
      </c>
      <c r="H368" s="11"/>
      <c r="I368" s="11"/>
      <c r="J368" s="90" t="str">
        <f t="shared" si="63"/>
        <v>Path=N:\Bhc\Eplans\Sdd\newstandard\
14B38-02C.pdf</v>
      </c>
      <c r="K368" s="64" t="str">
        <f t="shared" si="60"/>
        <v>14B38-02C      32-INCH DOUBLE-FACED F SHAPE CONCRETE BARRIER TO 36-INCH SSCB TRANSITION</v>
      </c>
      <c r="L368" s="76">
        <f t="shared" si="61"/>
        <v>9</v>
      </c>
      <c r="M368" s="92" t="str">
        <f t="shared" si="69"/>
        <v>      </v>
      </c>
      <c r="N368" s="5"/>
    </row>
    <row r="369" spans="1:14" s="3" customFormat="1" ht="15" customHeight="1" outlineLevel="2">
      <c r="A369" s="7" t="str">
        <f t="shared" si="67"/>
        <v>PDF</v>
      </c>
      <c r="B369" s="8"/>
      <c r="C369" s="42"/>
      <c r="D369" s="9" t="s">
        <v>644</v>
      </c>
      <c r="E369" s="9"/>
      <c r="F369" s="9" t="s">
        <v>251</v>
      </c>
      <c r="G369" s="10">
        <v>43952</v>
      </c>
      <c r="H369" s="11"/>
      <c r="I369" s="11"/>
      <c r="J369" s="90" t="str">
        <f t="shared" si="63"/>
        <v>Path=N:\Bhc\Eplans\Sdd\newstandard\
14B38-02D.pdf</v>
      </c>
      <c r="K369" s="64" t="str">
        <f t="shared" si="60"/>
        <v>14B38-02D      32-INCH DOUBLE-FACED F SHAPE CONCRETE BARRIER TO 36-INCH SSCB TRANSITION</v>
      </c>
      <c r="L369" s="76">
        <f t="shared" si="61"/>
        <v>9</v>
      </c>
      <c r="M369" s="92" t="str">
        <f t="shared" si="69"/>
        <v>      </v>
      </c>
      <c r="N369" s="5"/>
    </row>
    <row r="370" spans="1:14" s="3" customFormat="1" ht="15" customHeight="1" outlineLevel="2">
      <c r="A370" s="7" t="str">
        <f t="shared" si="67"/>
        <v>PDF</v>
      </c>
      <c r="B370" s="8"/>
      <c r="C370" s="42"/>
      <c r="D370" s="9" t="s">
        <v>721</v>
      </c>
      <c r="E370" s="9"/>
      <c r="F370" s="9" t="s">
        <v>252</v>
      </c>
      <c r="G370" s="10">
        <v>43952</v>
      </c>
      <c r="H370" s="11"/>
      <c r="I370" s="11"/>
      <c r="J370" s="90" t="str">
        <f t="shared" si="63"/>
        <v>Path=N:\Bhc\Eplans\Sdd\newstandard\
14B39-02A.pdf</v>
      </c>
      <c r="K370" s="64" t="str">
        <f t="shared" si="60"/>
        <v>14B39-02A      32-INCH SSCB TO 36-INCH SSCB HEIGHT TRANSITION</v>
      </c>
      <c r="L370" s="76">
        <f t="shared" si="61"/>
        <v>9</v>
      </c>
      <c r="M370" s="92" t="str">
        <f t="shared" si="69"/>
        <v>      </v>
      </c>
      <c r="N370" s="5"/>
    </row>
    <row r="371" spans="1:14" s="3" customFormat="1" ht="15" customHeight="1" outlineLevel="2">
      <c r="A371" s="7" t="str">
        <f t="shared" si="67"/>
        <v>PDF</v>
      </c>
      <c r="B371" s="8"/>
      <c r="C371" s="42"/>
      <c r="D371" s="9" t="s">
        <v>722</v>
      </c>
      <c r="E371" s="9"/>
      <c r="F371" s="9" t="s">
        <v>253</v>
      </c>
      <c r="G371" s="10">
        <v>43952</v>
      </c>
      <c r="H371" s="11"/>
      <c r="I371" s="11"/>
      <c r="J371" s="90" t="str">
        <f t="shared" si="63"/>
        <v>Path=N:\Bhc\Eplans\Sdd\newstandard\
14B39-02B.pdf</v>
      </c>
      <c r="K371" s="64" t="str">
        <f t="shared" si="60"/>
        <v>14B39-02B      36-INCH SSCB TO 42-INCH SSCB HEIGHT TRANSITION</v>
      </c>
      <c r="L371" s="76">
        <f t="shared" si="61"/>
        <v>9</v>
      </c>
      <c r="M371" s="92" t="str">
        <f t="shared" si="69"/>
        <v>      </v>
      </c>
      <c r="N371" s="5"/>
    </row>
    <row r="372" spans="1:14" s="3" customFormat="1" ht="15" customHeight="1" outlineLevel="2">
      <c r="A372" s="7" t="str">
        <f t="shared" si="67"/>
        <v>PDF</v>
      </c>
      <c r="B372" s="8"/>
      <c r="C372" s="42"/>
      <c r="D372" s="9" t="s">
        <v>723</v>
      </c>
      <c r="E372" s="9"/>
      <c r="F372" s="9" t="s">
        <v>254</v>
      </c>
      <c r="G372" s="10">
        <v>43952</v>
      </c>
      <c r="H372" s="11"/>
      <c r="I372" s="11"/>
      <c r="J372" s="90" t="str">
        <f t="shared" si="63"/>
        <v>Path=N:\Bhc\Eplans\Sdd\newstandard\
14B39-02C.pdf</v>
      </c>
      <c r="K372" s="64" t="str">
        <f t="shared" si="60"/>
        <v>14B39-02C      42-INCH SSCB TO 56-INCH SSCB HEIGHT TRANSITION</v>
      </c>
      <c r="L372" s="76">
        <f t="shared" si="61"/>
        <v>9</v>
      </c>
      <c r="M372" s="92" t="str">
        <f t="shared" si="69"/>
        <v>      </v>
      </c>
      <c r="N372" s="5"/>
    </row>
    <row r="373" spans="1:14" s="3" customFormat="1" ht="15" customHeight="1" outlineLevel="2">
      <c r="A373" s="7" t="str">
        <f t="shared" si="67"/>
        <v>PDF</v>
      </c>
      <c r="B373" s="8"/>
      <c r="C373" s="42"/>
      <c r="D373" s="9" t="s">
        <v>645</v>
      </c>
      <c r="E373" s="9"/>
      <c r="F373" s="9" t="s">
        <v>255</v>
      </c>
      <c r="G373" s="10">
        <v>43952</v>
      </c>
      <c r="H373" s="11"/>
      <c r="I373" s="11"/>
      <c r="J373" s="90" t="str">
        <f t="shared" si="63"/>
        <v>Path=N:\Bhc\Eplans\Sdd\newstandard\
14B40-02A.pdf</v>
      </c>
      <c r="K373" s="64" t="str">
        <f t="shared" si="60"/>
        <v>14B40-02A      32-INCH VERTICAL SHAPE CONCRETE BARRIER TO 32-INCH SSCB TRANSITION</v>
      </c>
      <c r="L373" s="76">
        <f t="shared" si="61"/>
        <v>9</v>
      </c>
      <c r="M373" s="92" t="str">
        <f>REPT(" ",15-L373)</f>
        <v>      </v>
      </c>
      <c r="N373" s="5"/>
    </row>
    <row r="374" spans="1:14" s="3" customFormat="1" ht="15" customHeight="1" outlineLevel="2">
      <c r="A374" s="7" t="str">
        <f t="shared" si="67"/>
        <v>PDF</v>
      </c>
      <c r="B374" s="8"/>
      <c r="C374" s="42"/>
      <c r="D374" s="9" t="s">
        <v>646</v>
      </c>
      <c r="E374" s="9"/>
      <c r="F374" s="9" t="s">
        <v>255</v>
      </c>
      <c r="G374" s="10">
        <v>43952</v>
      </c>
      <c r="H374" s="11"/>
      <c r="I374" s="11"/>
      <c r="J374" s="90" t="str">
        <f t="shared" si="63"/>
        <v>Path=N:\Bhc\Eplans\Sdd\newstandard\
14B40-02B.pdf</v>
      </c>
      <c r="K374" s="64" t="str">
        <f t="shared" si="60"/>
        <v>14B40-02B      32-INCH VERTICAL SHAPE CONCRETE BARRIER TO 32-INCH SSCB TRANSITION</v>
      </c>
      <c r="L374" s="76">
        <f t="shared" si="61"/>
        <v>9</v>
      </c>
      <c r="M374" s="92" t="str">
        <f aca="true" t="shared" si="70" ref="M374:M382">REPT(" ",15-L374)</f>
        <v>      </v>
      </c>
      <c r="N374" s="5"/>
    </row>
    <row r="375" spans="1:14" s="3" customFormat="1" ht="15" customHeight="1" outlineLevel="2">
      <c r="A375" s="7" t="str">
        <f t="shared" si="67"/>
        <v>PDF</v>
      </c>
      <c r="B375" s="8"/>
      <c r="C375" s="42"/>
      <c r="D375" s="9" t="s">
        <v>647</v>
      </c>
      <c r="E375" s="9"/>
      <c r="F375" s="9" t="s">
        <v>256</v>
      </c>
      <c r="G375" s="10">
        <v>43952</v>
      </c>
      <c r="H375" s="11"/>
      <c r="I375" s="11"/>
      <c r="J375" s="90" t="str">
        <f t="shared" si="63"/>
        <v>Path=N:\Bhc\Eplans\Sdd\newstandard\
14B40-02C.pdf</v>
      </c>
      <c r="K375" s="64" t="str">
        <f t="shared" si="60"/>
        <v>14B40-02C      32-INCH VERTICAL SHAPE CONCRETE BARRIER TO 36-INCH SSCB TRANSITION</v>
      </c>
      <c r="L375" s="76">
        <f t="shared" si="61"/>
        <v>9</v>
      </c>
      <c r="M375" s="92" t="str">
        <f t="shared" si="70"/>
        <v>      </v>
      </c>
      <c r="N375" s="5"/>
    </row>
    <row r="376" spans="1:14" s="3" customFormat="1" ht="15" customHeight="1" outlineLevel="2">
      <c r="A376" s="7" t="str">
        <f t="shared" si="67"/>
        <v>PDF</v>
      </c>
      <c r="B376" s="8"/>
      <c r="C376" s="42"/>
      <c r="D376" s="9" t="s">
        <v>648</v>
      </c>
      <c r="E376" s="9"/>
      <c r="F376" s="9" t="s">
        <v>256</v>
      </c>
      <c r="G376" s="10">
        <v>43952</v>
      </c>
      <c r="H376" s="11"/>
      <c r="I376" s="11"/>
      <c r="J376" s="90" t="str">
        <f t="shared" si="63"/>
        <v>Path=N:\Bhc\Eplans\Sdd\newstandard\
14B40-02D.pdf</v>
      </c>
      <c r="K376" s="64" t="str">
        <f t="shared" si="60"/>
        <v>14B40-02D      32-INCH VERTICAL SHAPE CONCRETE BARRIER TO 36-INCH SSCB TRANSITION</v>
      </c>
      <c r="L376" s="76">
        <f t="shared" si="61"/>
        <v>9</v>
      </c>
      <c r="M376" s="92" t="str">
        <f t="shared" si="70"/>
        <v>      </v>
      </c>
      <c r="N376" s="5"/>
    </row>
    <row r="377" spans="1:14" s="3" customFormat="1" ht="15" customHeight="1" outlineLevel="2">
      <c r="A377" s="7" t="str">
        <f t="shared" si="67"/>
        <v>PDF</v>
      </c>
      <c r="B377" s="8"/>
      <c r="C377" s="42"/>
      <c r="D377" s="9" t="s">
        <v>649</v>
      </c>
      <c r="E377" s="9"/>
      <c r="F377" s="9" t="s">
        <v>257</v>
      </c>
      <c r="G377" s="10">
        <v>43952</v>
      </c>
      <c r="H377" s="11"/>
      <c r="I377" s="11"/>
      <c r="J377" s="90" t="str">
        <f t="shared" si="63"/>
        <v>Path=N:\Bhc\Eplans\Sdd\newstandard\
14B40-02E.pdf</v>
      </c>
      <c r="K377" s="64" t="str">
        <f t="shared" si="60"/>
        <v>14B40-02E      42-INCH VERTICAL SHAPE CONCRETE BARRIER TO 42-INCH SSCB TRANSITION</v>
      </c>
      <c r="L377" s="76">
        <f t="shared" si="61"/>
        <v>9</v>
      </c>
      <c r="M377" s="92" t="str">
        <f t="shared" si="70"/>
        <v>      </v>
      </c>
      <c r="N377" s="5"/>
    </row>
    <row r="378" spans="1:14" s="3" customFormat="1" ht="15.75" customHeight="1" outlineLevel="2">
      <c r="A378" s="7" t="str">
        <f t="shared" si="67"/>
        <v>PDF</v>
      </c>
      <c r="B378" s="8"/>
      <c r="C378" s="42"/>
      <c r="D378" s="9" t="s">
        <v>650</v>
      </c>
      <c r="E378" s="9"/>
      <c r="F378" s="9" t="s">
        <v>257</v>
      </c>
      <c r="G378" s="10">
        <v>43952</v>
      </c>
      <c r="H378" s="11"/>
      <c r="I378" s="11"/>
      <c r="J378" s="90" t="str">
        <f t="shared" si="63"/>
        <v>Path=N:\Bhc\Eplans\Sdd\newstandard\
14B40-02F.pdf</v>
      </c>
      <c r="K378" s="64" t="str">
        <f t="shared" si="60"/>
        <v>14B40-02F      42-INCH VERTICAL SHAPE CONCRETE BARRIER TO 42-INCH SSCB TRANSITION</v>
      </c>
      <c r="L378" s="76">
        <f t="shared" si="61"/>
        <v>9</v>
      </c>
      <c r="M378" s="92" t="str">
        <f t="shared" si="70"/>
        <v>      </v>
      </c>
      <c r="N378" s="5"/>
    </row>
    <row r="379" spans="1:14" s="3" customFormat="1" ht="15" customHeight="1" outlineLevel="2">
      <c r="A379" s="7" t="str">
        <f t="shared" si="67"/>
        <v>PDF</v>
      </c>
      <c r="B379" s="8"/>
      <c r="C379" s="42"/>
      <c r="D379" s="9" t="s">
        <v>651</v>
      </c>
      <c r="E379" s="9"/>
      <c r="F379" s="9" t="s">
        <v>258</v>
      </c>
      <c r="G379" s="10">
        <v>43952</v>
      </c>
      <c r="H379" s="11"/>
      <c r="I379" s="11"/>
      <c r="J379" s="90" t="str">
        <f t="shared" si="63"/>
        <v>Path=N:\Bhc\Eplans\Sdd\newstandard\
14B40-02G.pdf</v>
      </c>
      <c r="K379" s="64" t="str">
        <f t="shared" si="60"/>
        <v>14B40-02G      51-INCH VERTICAL SHAPE CONCRETE BARRIER TO 42-INCH SSCB TRANSITION</v>
      </c>
      <c r="L379" s="76">
        <f t="shared" si="61"/>
        <v>9</v>
      </c>
      <c r="M379" s="92" t="str">
        <f t="shared" si="70"/>
        <v>      </v>
      </c>
      <c r="N379" s="5"/>
    </row>
    <row r="380" spans="1:14" s="3" customFormat="1" ht="15" customHeight="1" outlineLevel="2">
      <c r="A380" s="7" t="str">
        <f t="shared" si="67"/>
        <v>PDF</v>
      </c>
      <c r="B380" s="8"/>
      <c r="C380" s="42"/>
      <c r="D380" s="9" t="s">
        <v>652</v>
      </c>
      <c r="E380" s="9"/>
      <c r="F380" s="9" t="s">
        <v>258</v>
      </c>
      <c r="G380" s="10">
        <v>43952</v>
      </c>
      <c r="H380" s="11"/>
      <c r="I380" s="11"/>
      <c r="J380" s="90" t="str">
        <f t="shared" si="63"/>
        <v>Path=N:\Bhc\Eplans\Sdd\newstandard\
14B40-02H.pdf</v>
      </c>
      <c r="K380" s="64" t="str">
        <f t="shared" si="60"/>
        <v>14B40-02H      51-INCH VERTICAL SHAPE CONCRETE BARRIER TO 42-INCH SSCB TRANSITION</v>
      </c>
      <c r="L380" s="76">
        <f t="shared" si="61"/>
        <v>9</v>
      </c>
      <c r="M380" s="92" t="str">
        <f t="shared" si="70"/>
        <v>      </v>
      </c>
      <c r="N380" s="5"/>
    </row>
    <row r="381" spans="1:14" s="3" customFormat="1" ht="15" customHeight="1" outlineLevel="2">
      <c r="A381" s="7" t="str">
        <f t="shared" si="67"/>
        <v>PDF</v>
      </c>
      <c r="B381" s="8"/>
      <c r="C381" s="42"/>
      <c r="D381" s="9" t="s">
        <v>653</v>
      </c>
      <c r="E381" s="9"/>
      <c r="F381" s="9" t="s">
        <v>259</v>
      </c>
      <c r="G381" s="10">
        <v>43952</v>
      </c>
      <c r="H381" s="11"/>
      <c r="I381" s="11"/>
      <c r="J381" s="90" t="str">
        <f t="shared" si="63"/>
        <v>Path=N:\Bhc\Eplans\Sdd\newstandard\
14B40-02I.pdf</v>
      </c>
      <c r="K381" s="64" t="str">
        <f t="shared" si="60"/>
        <v>14B40-02I      56-INCH VERTICAL SHAPE CONCRETE BARRIER TO 56-INCH SSCB TRANSITION</v>
      </c>
      <c r="L381" s="76">
        <f t="shared" si="61"/>
        <v>9</v>
      </c>
      <c r="M381" s="92" t="str">
        <f t="shared" si="70"/>
        <v>      </v>
      </c>
      <c r="N381" s="5"/>
    </row>
    <row r="382" spans="1:14" s="3" customFormat="1" ht="15" customHeight="1" outlineLevel="2">
      <c r="A382" s="7" t="str">
        <f t="shared" si="67"/>
        <v>PDF</v>
      </c>
      <c r="B382" s="8"/>
      <c r="C382" s="42"/>
      <c r="D382" s="9" t="s">
        <v>654</v>
      </c>
      <c r="E382" s="9"/>
      <c r="F382" s="9" t="s">
        <v>259</v>
      </c>
      <c r="G382" s="10">
        <v>43952</v>
      </c>
      <c r="H382" s="11"/>
      <c r="I382" s="11"/>
      <c r="J382" s="90" t="str">
        <f t="shared" si="63"/>
        <v>Path=N:\Bhc\Eplans\Sdd\newstandard\
14B40-02J.pdf</v>
      </c>
      <c r="K382" s="64" t="str">
        <f t="shared" si="60"/>
        <v>14B40-02J      56-INCH VERTICAL SHAPE CONCRETE BARRIER TO 56-INCH SSCB TRANSITION</v>
      </c>
      <c r="L382" s="76">
        <f t="shared" si="61"/>
        <v>9</v>
      </c>
      <c r="M382" s="92" t="str">
        <f t="shared" si="70"/>
        <v>      </v>
      </c>
      <c r="N382" s="5"/>
    </row>
    <row r="383" spans="1:14" s="3" customFormat="1" ht="15" customHeight="1" outlineLevel="2">
      <c r="A383" s="7" t="str">
        <f t="shared" si="67"/>
        <v>PDF</v>
      </c>
      <c r="B383" s="8"/>
      <c r="C383" s="42"/>
      <c r="D383" s="9" t="s">
        <v>507</v>
      </c>
      <c r="E383" s="9"/>
      <c r="F383" s="9" t="s">
        <v>266</v>
      </c>
      <c r="G383" s="10">
        <v>43040</v>
      </c>
      <c r="H383" s="11"/>
      <c r="I383" s="11"/>
      <c r="J383" s="90" t="str">
        <f t="shared" si="63"/>
        <v>Path=N:\Bhc\Eplans\Sdd\newstandard\
14B41-03A.pdf</v>
      </c>
      <c r="K383" s="64" t="str">
        <f aca="true" t="shared" si="71" ref="K383:K434">CONCATENATE(D383,M383,F383)</f>
        <v>14B41-03A      SINGLE SLOPE ROADSIDE RETAINING WALL</v>
      </c>
      <c r="L383" s="76">
        <f aca="true" t="shared" si="72" ref="L383:L434">LEN(D383)</f>
        <v>9</v>
      </c>
      <c r="M383" s="92" t="str">
        <f aca="true" t="shared" si="73" ref="M383:M394">REPT(" ",15-L383)</f>
        <v>      </v>
      </c>
      <c r="N383" s="5"/>
    </row>
    <row r="384" spans="1:14" s="3" customFormat="1" ht="15" customHeight="1" outlineLevel="2">
      <c r="A384" s="7" t="str">
        <f t="shared" si="67"/>
        <v>PDF</v>
      </c>
      <c r="B384" s="8"/>
      <c r="C384" s="42"/>
      <c r="D384" s="9" t="s">
        <v>508</v>
      </c>
      <c r="E384" s="9"/>
      <c r="F384" s="9" t="s">
        <v>266</v>
      </c>
      <c r="G384" s="10">
        <v>43040</v>
      </c>
      <c r="H384" s="11"/>
      <c r="I384" s="11"/>
      <c r="J384" s="90" t="str">
        <f t="shared" si="63"/>
        <v>Path=N:\Bhc\Eplans\Sdd\newstandard\
14B41-03B.pdf</v>
      </c>
      <c r="K384" s="64" t="str">
        <f t="shared" si="71"/>
        <v>14B41-03B      SINGLE SLOPE ROADSIDE RETAINING WALL</v>
      </c>
      <c r="L384" s="76">
        <f t="shared" si="72"/>
        <v>9</v>
      </c>
      <c r="M384" s="92" t="str">
        <f t="shared" si="73"/>
        <v>      </v>
      </c>
      <c r="N384" s="5"/>
    </row>
    <row r="385" spans="1:14" s="3" customFormat="1" ht="15" customHeight="1" outlineLevel="2">
      <c r="A385" s="7" t="str">
        <f t="shared" si="67"/>
        <v>PDF</v>
      </c>
      <c r="B385" s="8"/>
      <c r="C385" s="42"/>
      <c r="D385" s="9" t="s">
        <v>702</v>
      </c>
      <c r="E385" s="9"/>
      <c r="F385" s="9" t="s">
        <v>267</v>
      </c>
      <c r="G385" s="10">
        <v>44409</v>
      </c>
      <c r="H385" s="11"/>
      <c r="I385" s="11"/>
      <c r="J385" s="90" t="str">
        <f t="shared" si="63"/>
        <v>Path=N:\Bhc\Eplans\Sdd\newstandard\
14B42-07A.pdf</v>
      </c>
      <c r="K385" s="64" t="str">
        <f t="shared" si="71"/>
        <v>14B42-07A      MIDWEST GUARDRAIL SYSTEM (MGS) GUARDRAIL</v>
      </c>
      <c r="L385" s="76">
        <f t="shared" si="72"/>
        <v>9</v>
      </c>
      <c r="M385" s="92" t="str">
        <f t="shared" si="73"/>
        <v>      </v>
      </c>
      <c r="N385" s="5"/>
    </row>
    <row r="386" spans="1:14" s="3" customFormat="1" ht="15" customHeight="1" outlineLevel="2">
      <c r="A386" s="7" t="str">
        <f aca="true" t="shared" si="74" ref="A386:A417">HYPERLINK(CONCATENATE(D386,".pdf"),"PDF")</f>
        <v>PDF</v>
      </c>
      <c r="B386" s="8"/>
      <c r="C386" s="42"/>
      <c r="D386" s="9" t="s">
        <v>703</v>
      </c>
      <c r="E386" s="9"/>
      <c r="F386" s="9" t="s">
        <v>267</v>
      </c>
      <c r="G386" s="10">
        <v>44409</v>
      </c>
      <c r="H386" s="11"/>
      <c r="I386" s="11"/>
      <c r="J386" s="90" t="str">
        <f aca="true" t="shared" si="75" ref="J386:J437">CONCATENATE($J$11,CHAR(10),D386,".pdf")</f>
        <v>Path=N:\Bhc\Eplans\Sdd\newstandard\
14B42-07B.pdf</v>
      </c>
      <c r="K386" s="64" t="str">
        <f t="shared" si="71"/>
        <v>14B42-07B      MIDWEST GUARDRAIL SYSTEM (MGS) GUARDRAIL</v>
      </c>
      <c r="L386" s="76">
        <f t="shared" si="72"/>
        <v>9</v>
      </c>
      <c r="M386" s="92" t="str">
        <f t="shared" si="73"/>
        <v>      </v>
      </c>
      <c r="N386" s="5"/>
    </row>
    <row r="387" spans="1:14" s="3" customFormat="1" ht="15" customHeight="1" outlineLevel="2">
      <c r="A387" s="7" t="str">
        <f t="shared" si="74"/>
        <v>PDF</v>
      </c>
      <c r="B387" s="8"/>
      <c r="C387" s="42"/>
      <c r="D387" s="9" t="s">
        <v>704</v>
      </c>
      <c r="E387" s="9"/>
      <c r="F387" s="9" t="s">
        <v>267</v>
      </c>
      <c r="G387" s="10">
        <v>44409</v>
      </c>
      <c r="H387" s="11"/>
      <c r="I387" s="11"/>
      <c r="J387" s="90" t="str">
        <f t="shared" si="75"/>
        <v>Path=N:\Bhc\Eplans\Sdd\newstandard\
14B42-07C.pdf</v>
      </c>
      <c r="K387" s="64" t="str">
        <f t="shared" si="71"/>
        <v>14B42-07C      MIDWEST GUARDRAIL SYSTEM (MGS) GUARDRAIL</v>
      </c>
      <c r="L387" s="76">
        <f t="shared" si="72"/>
        <v>9</v>
      </c>
      <c r="M387" s="92" t="str">
        <f t="shared" si="73"/>
        <v>      </v>
      </c>
      <c r="N387" s="5"/>
    </row>
    <row r="388" spans="1:14" s="3" customFormat="1" ht="15" customHeight="1" outlineLevel="2">
      <c r="A388" s="7" t="str">
        <f t="shared" si="74"/>
        <v>PDF</v>
      </c>
      <c r="B388" s="8"/>
      <c r="C388" s="42"/>
      <c r="D388" s="9" t="s">
        <v>705</v>
      </c>
      <c r="E388" s="9"/>
      <c r="F388" s="9" t="s">
        <v>267</v>
      </c>
      <c r="G388" s="10">
        <v>44409</v>
      </c>
      <c r="H388" s="11"/>
      <c r="I388" s="11"/>
      <c r="J388" s="90" t="str">
        <f t="shared" si="75"/>
        <v>Path=N:\Bhc\Eplans\Sdd\newstandard\
14B42-07D.pdf</v>
      </c>
      <c r="K388" s="64" t="str">
        <f t="shared" si="71"/>
        <v>14B42-07D      MIDWEST GUARDRAIL SYSTEM (MGS) GUARDRAIL</v>
      </c>
      <c r="L388" s="76">
        <f t="shared" si="72"/>
        <v>9</v>
      </c>
      <c r="M388" s="92" t="str">
        <f t="shared" si="73"/>
        <v>      </v>
      </c>
      <c r="N388" s="5"/>
    </row>
    <row r="389" spans="1:14" s="3" customFormat="1" ht="15" customHeight="1" outlineLevel="2">
      <c r="A389" s="7" t="str">
        <f t="shared" si="74"/>
        <v>PDF</v>
      </c>
      <c r="B389" s="8"/>
      <c r="C389" s="42"/>
      <c r="D389" s="9" t="s">
        <v>529</v>
      </c>
      <c r="E389" s="9"/>
      <c r="F389" s="9" t="s">
        <v>268</v>
      </c>
      <c r="G389" s="10">
        <v>43313</v>
      </c>
      <c r="H389" s="11"/>
      <c r="I389" s="11"/>
      <c r="J389" s="90" t="str">
        <f t="shared" si="75"/>
        <v>Path=N:\Bhc\Eplans\Sdd\newstandard\
14B43-04A.pdf</v>
      </c>
      <c r="K389" s="64" t="str">
        <f t="shared" si="71"/>
        <v>14B43-04A      MIDWEST GUARDRAIL SYSTEM LONG SPAN MGS (L)</v>
      </c>
      <c r="L389" s="76">
        <f t="shared" si="72"/>
        <v>9</v>
      </c>
      <c r="M389" s="92" t="str">
        <f t="shared" si="73"/>
        <v>      </v>
      </c>
      <c r="N389" s="5"/>
    </row>
    <row r="390" spans="1:14" s="3" customFormat="1" ht="15" customHeight="1" outlineLevel="2">
      <c r="A390" s="7" t="str">
        <f t="shared" si="74"/>
        <v>PDF</v>
      </c>
      <c r="B390" s="8"/>
      <c r="C390" s="42"/>
      <c r="D390" s="9" t="s">
        <v>530</v>
      </c>
      <c r="E390" s="9"/>
      <c r="F390" s="9" t="s">
        <v>268</v>
      </c>
      <c r="G390" s="10">
        <v>43313</v>
      </c>
      <c r="H390" s="11"/>
      <c r="I390" s="11"/>
      <c r="J390" s="90" t="str">
        <f t="shared" si="75"/>
        <v>Path=N:\Bhc\Eplans\Sdd\newstandard\
14B43-04B.pdf</v>
      </c>
      <c r="K390" s="64" t="str">
        <f t="shared" si="71"/>
        <v>14B43-04B      MIDWEST GUARDRAIL SYSTEM LONG SPAN MGS (L)</v>
      </c>
      <c r="L390" s="76">
        <f t="shared" si="72"/>
        <v>9</v>
      </c>
      <c r="M390" s="92" t="str">
        <f t="shared" si="73"/>
        <v>      </v>
      </c>
      <c r="N390" s="5"/>
    </row>
    <row r="391" spans="1:14" s="3" customFormat="1" ht="15" customHeight="1" outlineLevel="2">
      <c r="A391" s="7" t="str">
        <f t="shared" si="74"/>
        <v>PDF</v>
      </c>
      <c r="B391" s="8"/>
      <c r="C391" s="42"/>
      <c r="D391" s="9" t="s">
        <v>531</v>
      </c>
      <c r="E391" s="9"/>
      <c r="F391" s="9" t="s">
        <v>268</v>
      </c>
      <c r="G391" s="10">
        <v>43313</v>
      </c>
      <c r="H391" s="11"/>
      <c r="I391" s="11"/>
      <c r="J391" s="90" t="str">
        <f t="shared" si="75"/>
        <v>Path=N:\Bhc\Eplans\Sdd\newstandard\
14B43-04C.pdf</v>
      </c>
      <c r="K391" s="64" t="str">
        <f t="shared" si="71"/>
        <v>14B43-04C      MIDWEST GUARDRAIL SYSTEM LONG SPAN MGS (L)</v>
      </c>
      <c r="L391" s="76">
        <f t="shared" si="72"/>
        <v>9</v>
      </c>
      <c r="M391" s="92" t="str">
        <f t="shared" si="73"/>
        <v>      </v>
      </c>
      <c r="N391" s="5"/>
    </row>
    <row r="392" spans="1:14" s="3" customFormat="1" ht="15" customHeight="1" outlineLevel="2">
      <c r="A392" s="7" t="str">
        <f t="shared" si="74"/>
        <v>PDF</v>
      </c>
      <c r="B392" s="8"/>
      <c r="C392" s="42"/>
      <c r="D392" s="9" t="s">
        <v>532</v>
      </c>
      <c r="E392" s="9"/>
      <c r="F392" s="9" t="s">
        <v>269</v>
      </c>
      <c r="G392" s="10">
        <v>43313</v>
      </c>
      <c r="H392" s="11"/>
      <c r="I392" s="11"/>
      <c r="J392" s="90" t="str">
        <f t="shared" si="75"/>
        <v>Path=N:\Bhc\Eplans\Sdd\newstandard\
14B44-04A.pdf</v>
      </c>
      <c r="K392" s="64" t="str">
        <f t="shared" si="71"/>
        <v>14B44-04A      MIDWEST GUARDRAIL SYSTEM ENERGY ABSORBING TERMINAL (MGS)</v>
      </c>
      <c r="L392" s="76">
        <f t="shared" si="72"/>
        <v>9</v>
      </c>
      <c r="M392" s="92" t="str">
        <f t="shared" si="73"/>
        <v>      </v>
      </c>
      <c r="N392" s="5"/>
    </row>
    <row r="393" spans="1:14" s="3" customFormat="1" ht="15" customHeight="1" outlineLevel="2">
      <c r="A393" s="7" t="str">
        <f t="shared" si="74"/>
        <v>PDF</v>
      </c>
      <c r="B393" s="8"/>
      <c r="C393" s="42"/>
      <c r="D393" s="9" t="s">
        <v>533</v>
      </c>
      <c r="E393" s="9"/>
      <c r="F393" s="9" t="s">
        <v>269</v>
      </c>
      <c r="G393" s="10">
        <v>43313</v>
      </c>
      <c r="H393" s="11"/>
      <c r="I393" s="11"/>
      <c r="J393" s="90" t="str">
        <f t="shared" si="75"/>
        <v>Path=N:\Bhc\Eplans\Sdd\newstandard\
14B44-04B.pdf</v>
      </c>
      <c r="K393" s="64" t="str">
        <f t="shared" si="71"/>
        <v>14B44-04B      MIDWEST GUARDRAIL SYSTEM ENERGY ABSORBING TERMINAL (MGS)</v>
      </c>
      <c r="L393" s="76">
        <f t="shared" si="72"/>
        <v>9</v>
      </c>
      <c r="M393" s="92" t="str">
        <f t="shared" si="73"/>
        <v>      </v>
      </c>
      <c r="N393" s="5"/>
    </row>
    <row r="394" spans="1:14" s="3" customFormat="1" ht="15" customHeight="1" outlineLevel="2">
      <c r="A394" s="7" t="str">
        <f t="shared" si="74"/>
        <v>PDF</v>
      </c>
      <c r="B394" s="8"/>
      <c r="C394" s="42"/>
      <c r="D394" s="9" t="s">
        <v>534</v>
      </c>
      <c r="E394" s="9"/>
      <c r="F394" s="9" t="s">
        <v>269</v>
      </c>
      <c r="G394" s="10">
        <v>43313</v>
      </c>
      <c r="H394" s="11"/>
      <c r="I394" s="11"/>
      <c r="J394" s="90" t="str">
        <f t="shared" si="75"/>
        <v>Path=N:\Bhc\Eplans\Sdd\newstandard\
14B44-04C.pdf</v>
      </c>
      <c r="K394" s="64" t="str">
        <f t="shared" si="71"/>
        <v>14B44-04C      MIDWEST GUARDRAIL SYSTEM ENERGY ABSORBING TERMINAL (MGS)</v>
      </c>
      <c r="L394" s="76">
        <f t="shared" si="72"/>
        <v>9</v>
      </c>
      <c r="M394" s="92" t="str">
        <f t="shared" si="73"/>
        <v>      </v>
      </c>
      <c r="N394" s="5"/>
    </row>
    <row r="395" spans="1:14" s="3" customFormat="1" ht="15" customHeight="1" outlineLevel="2">
      <c r="A395" s="7" t="str">
        <f t="shared" si="74"/>
        <v>PDF</v>
      </c>
      <c r="B395" s="8"/>
      <c r="C395" s="42"/>
      <c r="D395" s="9" t="s">
        <v>535</v>
      </c>
      <c r="E395" s="9"/>
      <c r="F395" s="9" t="s">
        <v>270</v>
      </c>
      <c r="G395" s="10">
        <v>43313</v>
      </c>
      <c r="H395" s="11"/>
      <c r="I395" s="11"/>
      <c r="J395" s="90" t="str">
        <f t="shared" si="75"/>
        <v>Path=N:\Bhc\Eplans\Sdd\newstandard\
14B45-05A.pdf</v>
      </c>
      <c r="K395" s="64" t="str">
        <f t="shared" si="71"/>
        <v>14B45-05A      MIDWEST GUARDRAIL SYSTEM THRIE BEAM TRANSITION (MGS)</v>
      </c>
      <c r="L395" s="76">
        <f t="shared" si="72"/>
        <v>9</v>
      </c>
      <c r="M395" s="92" t="str">
        <f aca="true" t="shared" si="76" ref="M395:M419">REPT(" ",15-L395)</f>
        <v>      </v>
      </c>
      <c r="N395" s="5"/>
    </row>
    <row r="396" spans="1:14" s="3" customFormat="1" ht="15" customHeight="1" outlineLevel="2">
      <c r="A396" s="7" t="str">
        <f t="shared" si="74"/>
        <v>PDF</v>
      </c>
      <c r="B396" s="8"/>
      <c r="C396" s="42"/>
      <c r="D396" s="9" t="s">
        <v>536</v>
      </c>
      <c r="E396" s="9"/>
      <c r="F396" s="9" t="s">
        <v>270</v>
      </c>
      <c r="G396" s="10">
        <v>43313</v>
      </c>
      <c r="H396" s="11"/>
      <c r="I396" s="11"/>
      <c r="J396" s="90" t="str">
        <f t="shared" si="75"/>
        <v>Path=N:\Bhc\Eplans\Sdd\newstandard\
14B45-05B.pdf</v>
      </c>
      <c r="K396" s="64" t="str">
        <f t="shared" si="71"/>
        <v>14B45-05B      MIDWEST GUARDRAIL SYSTEM THRIE BEAM TRANSITION (MGS)</v>
      </c>
      <c r="L396" s="76">
        <f t="shared" si="72"/>
        <v>9</v>
      </c>
      <c r="M396" s="92" t="str">
        <f t="shared" si="76"/>
        <v>      </v>
      </c>
      <c r="N396" s="5"/>
    </row>
    <row r="397" spans="1:14" s="3" customFormat="1" ht="15" customHeight="1" outlineLevel="2">
      <c r="A397" s="7" t="str">
        <f t="shared" si="74"/>
        <v>PDF</v>
      </c>
      <c r="B397" s="8"/>
      <c r="C397" s="42"/>
      <c r="D397" s="9" t="s">
        <v>537</v>
      </c>
      <c r="E397" s="9"/>
      <c r="F397" s="9" t="s">
        <v>270</v>
      </c>
      <c r="G397" s="10">
        <v>43313</v>
      </c>
      <c r="H397" s="11"/>
      <c r="I397" s="11"/>
      <c r="J397" s="90" t="str">
        <f t="shared" si="75"/>
        <v>Path=N:\Bhc\Eplans\Sdd\newstandard\
14B45-05C.pdf</v>
      </c>
      <c r="K397" s="64" t="str">
        <f t="shared" si="71"/>
        <v>14B45-05C      MIDWEST GUARDRAIL SYSTEM THRIE BEAM TRANSITION (MGS)</v>
      </c>
      <c r="L397" s="76">
        <f t="shared" si="72"/>
        <v>9</v>
      </c>
      <c r="M397" s="92" t="str">
        <f t="shared" si="76"/>
        <v>      </v>
      </c>
      <c r="N397" s="5"/>
    </row>
    <row r="398" spans="1:14" s="3" customFormat="1" ht="15" customHeight="1" outlineLevel="2">
      <c r="A398" s="7" t="str">
        <f t="shared" si="74"/>
        <v>PDF</v>
      </c>
      <c r="B398" s="8"/>
      <c r="C398" s="42"/>
      <c r="D398" s="9" t="s">
        <v>538</v>
      </c>
      <c r="E398" s="9"/>
      <c r="F398" s="9" t="s">
        <v>270</v>
      </c>
      <c r="G398" s="10">
        <v>43313</v>
      </c>
      <c r="H398" s="11"/>
      <c r="I398" s="11"/>
      <c r="J398" s="90" t="str">
        <f t="shared" si="75"/>
        <v>Path=N:\Bhc\Eplans\Sdd\newstandard\
14B45-05D.pdf</v>
      </c>
      <c r="K398" s="64" t="str">
        <f t="shared" si="71"/>
        <v>14B45-05D      MIDWEST GUARDRAIL SYSTEM THRIE BEAM TRANSITION (MGS)</v>
      </c>
      <c r="L398" s="76">
        <f t="shared" si="72"/>
        <v>9</v>
      </c>
      <c r="M398" s="92" t="str">
        <f t="shared" si="76"/>
        <v>      </v>
      </c>
      <c r="N398" s="5"/>
    </row>
    <row r="399" spans="1:14" s="3" customFormat="1" ht="15" customHeight="1" outlineLevel="2">
      <c r="A399" s="7" t="str">
        <f t="shared" si="74"/>
        <v>PDF</v>
      </c>
      <c r="B399" s="8"/>
      <c r="C399" s="42"/>
      <c r="D399" s="9" t="s">
        <v>539</v>
      </c>
      <c r="E399" s="9"/>
      <c r="F399" s="9" t="s">
        <v>270</v>
      </c>
      <c r="G399" s="10">
        <v>43313</v>
      </c>
      <c r="H399" s="11"/>
      <c r="I399" s="11"/>
      <c r="J399" s="90" t="str">
        <f t="shared" si="75"/>
        <v>Path=N:\Bhc\Eplans\Sdd\newstandard\
14B45-05E.pdf</v>
      </c>
      <c r="K399" s="64" t="str">
        <f t="shared" si="71"/>
        <v>14B45-05E      MIDWEST GUARDRAIL SYSTEM THRIE BEAM TRANSITION (MGS)</v>
      </c>
      <c r="L399" s="76">
        <f t="shared" si="72"/>
        <v>9</v>
      </c>
      <c r="M399" s="92" t="str">
        <f t="shared" si="76"/>
        <v>      </v>
      </c>
      <c r="N399" s="5"/>
    </row>
    <row r="400" spans="1:14" s="3" customFormat="1" ht="15" customHeight="1" outlineLevel="2">
      <c r="A400" s="7" t="str">
        <f t="shared" si="74"/>
        <v>PDF</v>
      </c>
      <c r="B400" s="8"/>
      <c r="C400" s="42"/>
      <c r="D400" s="9" t="s">
        <v>540</v>
      </c>
      <c r="E400" s="9"/>
      <c r="F400" s="9" t="s">
        <v>270</v>
      </c>
      <c r="G400" s="10">
        <v>43313</v>
      </c>
      <c r="H400" s="11"/>
      <c r="I400" s="11"/>
      <c r="J400" s="90" t="str">
        <f t="shared" si="75"/>
        <v>Path=N:\Bhc\Eplans\Sdd\newstandard\
14B45-05F.pdf</v>
      </c>
      <c r="K400" s="64" t="str">
        <f t="shared" si="71"/>
        <v>14B45-05F      MIDWEST GUARDRAIL SYSTEM THRIE BEAM TRANSITION (MGS)</v>
      </c>
      <c r="L400" s="76">
        <f t="shared" si="72"/>
        <v>9</v>
      </c>
      <c r="M400" s="92" t="str">
        <f t="shared" si="76"/>
        <v>      </v>
      </c>
      <c r="N400" s="5"/>
    </row>
    <row r="401" spans="1:14" s="3" customFormat="1" ht="15" customHeight="1" outlineLevel="2">
      <c r="A401" s="7" t="str">
        <f t="shared" si="74"/>
        <v>PDF</v>
      </c>
      <c r="B401" s="8"/>
      <c r="C401" s="42"/>
      <c r="D401" s="9" t="s">
        <v>541</v>
      </c>
      <c r="E401" s="9"/>
      <c r="F401" s="9" t="s">
        <v>270</v>
      </c>
      <c r="G401" s="10">
        <v>43313</v>
      </c>
      <c r="H401" s="11"/>
      <c r="I401" s="11"/>
      <c r="J401" s="90" t="str">
        <f t="shared" si="75"/>
        <v>Path=N:\Bhc\Eplans\Sdd\newstandard\
14B45-05G.pdf</v>
      </c>
      <c r="K401" s="64" t="str">
        <f t="shared" si="71"/>
        <v>14B45-05G      MIDWEST GUARDRAIL SYSTEM THRIE BEAM TRANSITION (MGS)</v>
      </c>
      <c r="L401" s="76">
        <f t="shared" si="72"/>
        <v>9</v>
      </c>
      <c r="M401" s="92" t="str">
        <f t="shared" si="76"/>
        <v>      </v>
      </c>
      <c r="N401" s="5"/>
    </row>
    <row r="402" spans="1:14" s="3" customFormat="1" ht="15" customHeight="1" outlineLevel="2">
      <c r="A402" s="7" t="str">
        <f t="shared" si="74"/>
        <v>PDF</v>
      </c>
      <c r="B402" s="8"/>
      <c r="C402" s="42"/>
      <c r="D402" s="9" t="s">
        <v>542</v>
      </c>
      <c r="E402" s="9"/>
      <c r="F402" s="9" t="s">
        <v>270</v>
      </c>
      <c r="G402" s="10">
        <v>43313</v>
      </c>
      <c r="H402" s="11"/>
      <c r="I402" s="11"/>
      <c r="J402" s="90" t="str">
        <f t="shared" si="75"/>
        <v>Path=N:\Bhc\Eplans\Sdd\newstandard\
14B45-05H.pdf</v>
      </c>
      <c r="K402" s="64" t="str">
        <f t="shared" si="71"/>
        <v>14B45-05H      MIDWEST GUARDRAIL SYSTEM THRIE BEAM TRANSITION (MGS)</v>
      </c>
      <c r="L402" s="76">
        <f t="shared" si="72"/>
        <v>9</v>
      </c>
      <c r="M402" s="92" t="str">
        <f t="shared" si="76"/>
        <v>      </v>
      </c>
      <c r="N402" s="5"/>
    </row>
    <row r="403" spans="1:14" s="3" customFormat="1" ht="15" customHeight="1" outlineLevel="2">
      <c r="A403" s="7" t="str">
        <f t="shared" si="74"/>
        <v>PDF</v>
      </c>
      <c r="B403" s="8"/>
      <c r="C403" s="42"/>
      <c r="D403" s="9" t="s">
        <v>543</v>
      </c>
      <c r="E403" s="9"/>
      <c r="F403" s="9" t="s">
        <v>270</v>
      </c>
      <c r="G403" s="10">
        <v>43313</v>
      </c>
      <c r="H403" s="11"/>
      <c r="I403" s="11"/>
      <c r="J403" s="90" t="str">
        <f t="shared" si="75"/>
        <v>Path=N:\Bhc\Eplans\Sdd\newstandard\
14B45-05I.pdf</v>
      </c>
      <c r="K403" s="64" t="str">
        <f t="shared" si="71"/>
        <v>14B45-05I      MIDWEST GUARDRAIL SYSTEM THRIE BEAM TRANSITION (MGS)</v>
      </c>
      <c r="L403" s="76">
        <f t="shared" si="72"/>
        <v>9</v>
      </c>
      <c r="M403" s="92" t="str">
        <f t="shared" si="76"/>
        <v>      </v>
      </c>
      <c r="N403" s="5"/>
    </row>
    <row r="404" spans="1:14" s="3" customFormat="1" ht="15" customHeight="1" outlineLevel="2">
      <c r="A404" s="7" t="str">
        <f t="shared" si="74"/>
        <v>PDF</v>
      </c>
      <c r="B404" s="8"/>
      <c r="C404" s="42"/>
      <c r="D404" s="9" t="s">
        <v>544</v>
      </c>
      <c r="E404" s="9"/>
      <c r="F404" s="9" t="s">
        <v>270</v>
      </c>
      <c r="G404" s="10">
        <v>43313</v>
      </c>
      <c r="H404" s="11"/>
      <c r="I404" s="11"/>
      <c r="J404" s="90" t="str">
        <f t="shared" si="75"/>
        <v>Path=N:\Bhc\Eplans\Sdd\newstandard\
14B45-05J.pdf</v>
      </c>
      <c r="K404" s="64" t="str">
        <f t="shared" si="71"/>
        <v>14B45-05J      MIDWEST GUARDRAIL SYSTEM THRIE BEAM TRANSITION (MGS)</v>
      </c>
      <c r="L404" s="76">
        <f t="shared" si="72"/>
        <v>9</v>
      </c>
      <c r="M404" s="92" t="str">
        <f t="shared" si="76"/>
        <v>      </v>
      </c>
      <c r="N404" s="5"/>
    </row>
    <row r="405" spans="1:14" s="3" customFormat="1" ht="15" customHeight="1" outlineLevel="2">
      <c r="A405" s="7" t="str">
        <f t="shared" si="74"/>
        <v>PDF</v>
      </c>
      <c r="B405" s="8"/>
      <c r="C405" s="42"/>
      <c r="D405" s="9" t="s">
        <v>545</v>
      </c>
      <c r="E405" s="9"/>
      <c r="F405" s="9" t="s">
        <v>270</v>
      </c>
      <c r="G405" s="10">
        <v>43313</v>
      </c>
      <c r="H405" s="11"/>
      <c r="I405" s="11"/>
      <c r="J405" s="90" t="str">
        <f t="shared" si="75"/>
        <v>Path=N:\Bhc\Eplans\Sdd\newstandard\
14B45-05K.pdf</v>
      </c>
      <c r="K405" s="64" t="str">
        <f t="shared" si="71"/>
        <v>14B45-05K      MIDWEST GUARDRAIL SYSTEM THRIE BEAM TRANSITION (MGS)</v>
      </c>
      <c r="L405" s="76">
        <f t="shared" si="72"/>
        <v>9</v>
      </c>
      <c r="M405" s="92" t="str">
        <f t="shared" si="76"/>
        <v>      </v>
      </c>
      <c r="N405" s="5"/>
    </row>
    <row r="406" spans="1:14" s="3" customFormat="1" ht="15" customHeight="1" outlineLevel="2">
      <c r="A406" s="7" t="str">
        <f t="shared" si="74"/>
        <v>PDF</v>
      </c>
      <c r="B406" s="8"/>
      <c r="C406" s="42"/>
      <c r="D406" s="9" t="s">
        <v>546</v>
      </c>
      <c r="E406" s="9"/>
      <c r="F406" s="9" t="s">
        <v>270</v>
      </c>
      <c r="G406" s="10">
        <v>43313</v>
      </c>
      <c r="H406" s="11"/>
      <c r="I406" s="11"/>
      <c r="J406" s="90" t="str">
        <f t="shared" si="75"/>
        <v>Path=N:\Bhc\Eplans\Sdd\newstandard\
14B45-05L.pdf</v>
      </c>
      <c r="K406" s="64" t="str">
        <f t="shared" si="71"/>
        <v>14B45-05L      MIDWEST GUARDRAIL SYSTEM THRIE BEAM TRANSITION (MGS)</v>
      </c>
      <c r="L406" s="76">
        <f t="shared" si="72"/>
        <v>9</v>
      </c>
      <c r="M406" s="92" t="str">
        <f t="shared" si="76"/>
        <v>      </v>
      </c>
      <c r="N406" s="5"/>
    </row>
    <row r="407" spans="1:14" s="12" customFormat="1" ht="15" customHeight="1" outlineLevel="2">
      <c r="A407" s="7" t="str">
        <f t="shared" si="74"/>
        <v>PDF</v>
      </c>
      <c r="B407" s="8"/>
      <c r="C407" s="42"/>
      <c r="D407" s="9" t="s">
        <v>879</v>
      </c>
      <c r="E407" s="9"/>
      <c r="F407" s="9" t="s">
        <v>271</v>
      </c>
      <c r="G407" s="10">
        <v>45139</v>
      </c>
      <c r="H407" s="11"/>
      <c r="I407" s="11"/>
      <c r="J407" s="90" t="str">
        <f aca="true" t="shared" si="77" ref="J407:J413">CONCATENATE($J$11,CHAR(10),D407,".pdf")</f>
        <v>Path=N:\Bhc\Eplans\Sdd\newstandard\
14B47-05A.pdf</v>
      </c>
      <c r="K407" s="64" t="str">
        <f aca="true" t="shared" si="78" ref="K407:K413">CONCATENATE(D407,M407,F407)</f>
        <v>14B47-05A      MIDWEST GUARDRAIL SYSTEM (MGS) TYPE 2 TERMINAL</v>
      </c>
      <c r="L407" s="76">
        <f aca="true" t="shared" si="79" ref="L407:L413">LEN(D407)</f>
        <v>9</v>
      </c>
      <c r="M407" s="92" t="str">
        <f aca="true" t="shared" si="80" ref="M407:M413">REPT(" ",15-L407)</f>
        <v>      </v>
      </c>
      <c r="N407" s="11"/>
    </row>
    <row r="408" spans="1:14" s="12" customFormat="1" ht="15" customHeight="1" outlineLevel="2">
      <c r="A408" s="7" t="str">
        <f t="shared" si="74"/>
        <v>PDF</v>
      </c>
      <c r="B408" s="8"/>
      <c r="C408" s="42"/>
      <c r="D408" s="9" t="s">
        <v>880</v>
      </c>
      <c r="E408" s="9"/>
      <c r="F408" s="9" t="s">
        <v>271</v>
      </c>
      <c r="G408" s="10">
        <v>45139</v>
      </c>
      <c r="H408" s="11"/>
      <c r="I408" s="11"/>
      <c r="J408" s="90" t="str">
        <f t="shared" si="77"/>
        <v>Path=N:\Bhc\Eplans\Sdd\newstandard\
14B47-05B.pdf</v>
      </c>
      <c r="K408" s="64" t="str">
        <f t="shared" si="78"/>
        <v>14B47-05B      MIDWEST GUARDRAIL SYSTEM (MGS) TYPE 2 TERMINAL</v>
      </c>
      <c r="L408" s="76">
        <f t="shared" si="79"/>
        <v>9</v>
      </c>
      <c r="M408" s="92" t="str">
        <f t="shared" si="80"/>
        <v>      </v>
      </c>
      <c r="N408" s="11"/>
    </row>
    <row r="409" spans="1:14" s="12" customFormat="1" ht="15" customHeight="1" outlineLevel="2">
      <c r="A409" s="7" t="str">
        <f t="shared" si="74"/>
        <v>PDF</v>
      </c>
      <c r="B409" s="8"/>
      <c r="C409" s="42"/>
      <c r="D409" s="9" t="s">
        <v>881</v>
      </c>
      <c r="E409" s="9"/>
      <c r="F409" s="9" t="s">
        <v>271</v>
      </c>
      <c r="G409" s="10">
        <v>45139</v>
      </c>
      <c r="H409" s="11"/>
      <c r="I409" s="11"/>
      <c r="J409" s="90" t="str">
        <f t="shared" si="77"/>
        <v>Path=N:\Bhc\Eplans\Sdd\newstandard\
14B47-05C.pdf</v>
      </c>
      <c r="K409" s="64" t="str">
        <f t="shared" si="78"/>
        <v>14B47-05C      MIDWEST GUARDRAIL SYSTEM (MGS) TYPE 2 TERMINAL</v>
      </c>
      <c r="L409" s="76">
        <f t="shared" si="79"/>
        <v>9</v>
      </c>
      <c r="M409" s="92" t="str">
        <f t="shared" si="80"/>
        <v>      </v>
      </c>
      <c r="N409" s="11"/>
    </row>
    <row r="410" spans="1:14" s="12" customFormat="1" ht="15" customHeight="1" outlineLevel="2">
      <c r="A410" s="7" t="str">
        <f t="shared" si="74"/>
        <v>PDF</v>
      </c>
      <c r="B410" s="8"/>
      <c r="C410" s="42"/>
      <c r="D410" s="9" t="s">
        <v>882</v>
      </c>
      <c r="E410" s="9"/>
      <c r="F410" s="9" t="s">
        <v>271</v>
      </c>
      <c r="G410" s="10">
        <v>45139</v>
      </c>
      <c r="H410" s="11"/>
      <c r="I410" s="11"/>
      <c r="J410" s="90" t="str">
        <f t="shared" si="77"/>
        <v>Path=N:\Bhc\Eplans\Sdd\newstandard\
14B47-05D.pdf</v>
      </c>
      <c r="K410" s="64" t="str">
        <f t="shared" si="78"/>
        <v>14B47-05D      MIDWEST GUARDRAIL SYSTEM (MGS) TYPE 2 TERMINAL</v>
      </c>
      <c r="L410" s="76">
        <f t="shared" si="79"/>
        <v>9</v>
      </c>
      <c r="M410" s="92" t="str">
        <f t="shared" si="80"/>
        <v>      </v>
      </c>
      <c r="N410" s="11"/>
    </row>
    <row r="411" spans="1:14" s="12" customFormat="1" ht="15" customHeight="1" outlineLevel="2">
      <c r="A411" s="7" t="str">
        <f t="shared" si="74"/>
        <v>PDF</v>
      </c>
      <c r="B411" s="8"/>
      <c r="C411" s="42"/>
      <c r="D411" s="9" t="s">
        <v>883</v>
      </c>
      <c r="E411" s="9"/>
      <c r="F411" s="9" t="s">
        <v>271</v>
      </c>
      <c r="G411" s="10">
        <v>45139</v>
      </c>
      <c r="H411" s="11"/>
      <c r="I411" s="11"/>
      <c r="J411" s="90" t="str">
        <f t="shared" si="77"/>
        <v>Path=N:\Bhc\Eplans\Sdd\newstandard\
14B47-05E.pdf</v>
      </c>
      <c r="K411" s="64" t="str">
        <f t="shared" si="78"/>
        <v>14B47-05E      MIDWEST GUARDRAIL SYSTEM (MGS) TYPE 2 TERMINAL</v>
      </c>
      <c r="L411" s="76">
        <f t="shared" si="79"/>
        <v>9</v>
      </c>
      <c r="M411" s="92" t="str">
        <f t="shared" si="80"/>
        <v>      </v>
      </c>
      <c r="N411" s="11"/>
    </row>
    <row r="412" spans="1:14" s="12" customFormat="1" ht="15" customHeight="1" outlineLevel="2">
      <c r="A412" s="7" t="str">
        <f t="shared" si="74"/>
        <v>PDF</v>
      </c>
      <c r="B412" s="8"/>
      <c r="C412" s="42"/>
      <c r="D412" s="9" t="s">
        <v>884</v>
      </c>
      <c r="E412" s="9"/>
      <c r="F412" s="9" t="s">
        <v>271</v>
      </c>
      <c r="G412" s="10">
        <v>45139</v>
      </c>
      <c r="H412" s="11"/>
      <c r="I412" s="11"/>
      <c r="J412" s="90" t="str">
        <f t="shared" si="77"/>
        <v>Path=N:\Bhc\Eplans\Sdd\newstandard\
14B47-05F.pdf</v>
      </c>
      <c r="K412" s="64" t="str">
        <f t="shared" si="78"/>
        <v>14B47-05F      MIDWEST GUARDRAIL SYSTEM (MGS) TYPE 2 TERMINAL</v>
      </c>
      <c r="L412" s="76">
        <f t="shared" si="79"/>
        <v>9</v>
      </c>
      <c r="M412" s="92" t="str">
        <f t="shared" si="80"/>
        <v>      </v>
      </c>
      <c r="N412" s="11"/>
    </row>
    <row r="413" spans="1:14" s="12" customFormat="1" ht="15" customHeight="1" outlineLevel="2">
      <c r="A413" s="7" t="str">
        <f t="shared" si="74"/>
        <v>PDF</v>
      </c>
      <c r="B413" s="8"/>
      <c r="C413" s="42"/>
      <c r="D413" s="9" t="s">
        <v>885</v>
      </c>
      <c r="E413" s="9"/>
      <c r="F413" s="9" t="s">
        <v>271</v>
      </c>
      <c r="G413" s="10">
        <v>45139</v>
      </c>
      <c r="H413" s="11"/>
      <c r="I413" s="11"/>
      <c r="J413" s="90" t="str">
        <f t="shared" si="77"/>
        <v>Path=N:\Bhc\Eplans\Sdd\newstandard\
14B47-05G.pdf</v>
      </c>
      <c r="K413" s="64" t="str">
        <f t="shared" si="78"/>
        <v>14B47-05G      MIDWEST GUARDRAIL SYSTEM (MGS) TYPE 2 TERMINAL</v>
      </c>
      <c r="L413" s="76">
        <f t="shared" si="79"/>
        <v>9</v>
      </c>
      <c r="M413" s="92" t="str">
        <f t="shared" si="80"/>
        <v>      </v>
      </c>
      <c r="N413" s="11"/>
    </row>
    <row r="414" spans="1:14" s="3" customFormat="1" ht="15" customHeight="1" outlineLevel="2">
      <c r="A414" s="7" t="str">
        <f t="shared" si="74"/>
        <v>PDF</v>
      </c>
      <c r="B414" s="8"/>
      <c r="C414" s="42"/>
      <c r="D414" s="9" t="s">
        <v>363</v>
      </c>
      <c r="E414" s="9"/>
      <c r="F414" s="9" t="s">
        <v>370</v>
      </c>
      <c r="G414" s="10">
        <v>41852</v>
      </c>
      <c r="H414" s="11"/>
      <c r="I414" s="11"/>
      <c r="J414" s="90" t="str">
        <f t="shared" si="75"/>
        <v>Path=N:\Bhc\Eplans\Sdd\newstandard\
14B48-01A.pdf</v>
      </c>
      <c r="K414" s="64" t="str">
        <f t="shared" si="71"/>
        <v>14B48-01A      RETROFIT CANTILEVER BLUNT END</v>
      </c>
      <c r="L414" s="76">
        <f t="shared" si="72"/>
        <v>9</v>
      </c>
      <c r="M414" s="92" t="str">
        <f>REPT(" ",15-L414)</f>
        <v>      </v>
      </c>
      <c r="N414" s="5"/>
    </row>
    <row r="415" spans="1:14" s="3" customFormat="1" ht="15" customHeight="1" outlineLevel="2">
      <c r="A415" s="7" t="str">
        <f t="shared" si="74"/>
        <v>PDF</v>
      </c>
      <c r="B415" s="8"/>
      <c r="C415" s="42"/>
      <c r="D415" s="9" t="s">
        <v>364</v>
      </c>
      <c r="E415" s="9"/>
      <c r="F415" s="9" t="s">
        <v>370</v>
      </c>
      <c r="G415" s="10">
        <v>41852</v>
      </c>
      <c r="H415" s="11"/>
      <c r="I415" s="11"/>
      <c r="J415" s="90" t="str">
        <f t="shared" si="75"/>
        <v>Path=N:\Bhc\Eplans\Sdd\newstandard\
14B48-01B.pdf</v>
      </c>
      <c r="K415" s="64" t="str">
        <f t="shared" si="71"/>
        <v>14B48-01B      RETROFIT CANTILEVER BLUNT END</v>
      </c>
      <c r="L415" s="76">
        <f t="shared" si="72"/>
        <v>9</v>
      </c>
      <c r="M415" s="92" t="str">
        <f t="shared" si="76"/>
        <v>      </v>
      </c>
      <c r="N415" s="5"/>
    </row>
    <row r="416" spans="1:14" s="3" customFormat="1" ht="15" customHeight="1" outlineLevel="2">
      <c r="A416" s="7" t="str">
        <f t="shared" si="74"/>
        <v>PDF</v>
      </c>
      <c r="B416" s="8"/>
      <c r="C416" s="42"/>
      <c r="D416" s="9" t="s">
        <v>365</v>
      </c>
      <c r="E416" s="9"/>
      <c r="F416" s="9" t="s">
        <v>371</v>
      </c>
      <c r="G416" s="10">
        <v>41852</v>
      </c>
      <c r="H416" s="11"/>
      <c r="I416" s="11"/>
      <c r="J416" s="90" t="str">
        <f t="shared" si="75"/>
        <v>Path=N:\Bhc\Eplans\Sdd\newstandard\
14B49-01A.pdf</v>
      </c>
      <c r="K416" s="64" t="str">
        <f t="shared" si="71"/>
        <v>14B49-01A      RETROFIT CANTILEVER SLOPED END</v>
      </c>
      <c r="L416" s="76">
        <f t="shared" si="72"/>
        <v>9</v>
      </c>
      <c r="M416" s="92" t="str">
        <f t="shared" si="76"/>
        <v>      </v>
      </c>
      <c r="N416" s="5"/>
    </row>
    <row r="417" spans="1:14" s="3" customFormat="1" ht="15" customHeight="1" outlineLevel="2">
      <c r="A417" s="7" t="str">
        <f t="shared" si="74"/>
        <v>PDF</v>
      </c>
      <c r="B417" s="8"/>
      <c r="C417" s="42"/>
      <c r="D417" s="9" t="s">
        <v>366</v>
      </c>
      <c r="E417" s="9"/>
      <c r="F417" s="9" t="s">
        <v>371</v>
      </c>
      <c r="G417" s="10">
        <v>41852</v>
      </c>
      <c r="H417" s="11"/>
      <c r="I417" s="11"/>
      <c r="J417" s="90" t="str">
        <f t="shared" si="75"/>
        <v>Path=N:\Bhc\Eplans\Sdd\newstandard\
14B49-01B.pdf</v>
      </c>
      <c r="K417" s="64" t="str">
        <f t="shared" si="71"/>
        <v>14B49-01B      RETROFIT CANTILEVER SLOPED END</v>
      </c>
      <c r="L417" s="76">
        <f t="shared" si="72"/>
        <v>9</v>
      </c>
      <c r="M417" s="92" t="str">
        <f t="shared" si="76"/>
        <v>      </v>
      </c>
      <c r="N417" s="5"/>
    </row>
    <row r="418" spans="1:14" s="3" customFormat="1" ht="15" customHeight="1" outlineLevel="2">
      <c r="A418" s="7" t="str">
        <f aca="true" t="shared" si="81" ref="A418:A435">HYPERLINK(CONCATENATE(D418,".pdf"),"PDF")</f>
        <v>PDF</v>
      </c>
      <c r="B418" s="8"/>
      <c r="C418" s="42"/>
      <c r="D418" s="9" t="s">
        <v>367</v>
      </c>
      <c r="E418" s="9"/>
      <c r="F418" s="9" t="s">
        <v>372</v>
      </c>
      <c r="G418" s="10">
        <v>41852</v>
      </c>
      <c r="H418" s="11"/>
      <c r="I418" s="11"/>
      <c r="J418" s="90" t="str">
        <f t="shared" si="75"/>
        <v>Path=N:\Bhc\Eplans\Sdd\newstandard\
14B50-01A.pdf</v>
      </c>
      <c r="K418" s="64" t="str">
        <f t="shared" si="71"/>
        <v>14B50-01A      THRIE BEAM APPROACH RETROFIT INSTALLATION OF MISSING POST</v>
      </c>
      <c r="L418" s="76">
        <f t="shared" si="72"/>
        <v>9</v>
      </c>
      <c r="M418" s="92" t="str">
        <f t="shared" si="76"/>
        <v>      </v>
      </c>
      <c r="N418" s="5"/>
    </row>
    <row r="419" spans="1:14" s="3" customFormat="1" ht="15" customHeight="1" outlineLevel="2">
      <c r="A419" s="7" t="str">
        <f t="shared" si="81"/>
        <v>PDF</v>
      </c>
      <c r="B419" s="8"/>
      <c r="C419" s="42"/>
      <c r="D419" s="9" t="s">
        <v>368</v>
      </c>
      <c r="E419" s="9"/>
      <c r="F419" s="9" t="s">
        <v>372</v>
      </c>
      <c r="G419" s="10">
        <v>41852</v>
      </c>
      <c r="H419" s="11"/>
      <c r="I419" s="11"/>
      <c r="J419" s="90" t="str">
        <f t="shared" si="75"/>
        <v>Path=N:\Bhc\Eplans\Sdd\newstandard\
14B50-01B.pdf</v>
      </c>
      <c r="K419" s="64" t="str">
        <f t="shared" si="71"/>
        <v>14B50-01B      THRIE BEAM APPROACH RETROFIT INSTALLATION OF MISSING POST</v>
      </c>
      <c r="L419" s="76">
        <f t="shared" si="72"/>
        <v>9</v>
      </c>
      <c r="M419" s="92" t="str">
        <f t="shared" si="76"/>
        <v>      </v>
      </c>
      <c r="N419" s="5"/>
    </row>
    <row r="420" spans="1:14" s="3" customFormat="1" ht="15" customHeight="1" outlineLevel="2">
      <c r="A420" s="7" t="str">
        <f t="shared" si="81"/>
        <v>PDF</v>
      </c>
      <c r="B420" s="8"/>
      <c r="C420" s="42"/>
      <c r="D420" s="9" t="s">
        <v>369</v>
      </c>
      <c r="E420" s="9"/>
      <c r="F420" s="9" t="s">
        <v>372</v>
      </c>
      <c r="G420" s="10">
        <v>41852</v>
      </c>
      <c r="H420" s="11"/>
      <c r="I420" s="11"/>
      <c r="J420" s="90" t="str">
        <f t="shared" si="75"/>
        <v>Path=N:\Bhc\Eplans\Sdd\newstandard\
14B50-01C.pdf</v>
      </c>
      <c r="K420" s="64" t="str">
        <f t="shared" si="71"/>
        <v>14B50-01C      THRIE BEAM APPROACH RETROFIT INSTALLATION OF MISSING POST</v>
      </c>
      <c r="L420" s="76">
        <f t="shared" si="72"/>
        <v>9</v>
      </c>
      <c r="M420" s="92" t="str">
        <f aca="true" t="shared" si="82" ref="M420:M426">REPT(" ",15-L420)</f>
        <v>      </v>
      </c>
      <c r="N420" s="5"/>
    </row>
    <row r="421" spans="1:14" s="12" customFormat="1" ht="15" customHeight="1" outlineLevel="2">
      <c r="A421" s="7" t="str">
        <f t="shared" si="81"/>
        <v>PDF</v>
      </c>
      <c r="B421" s="8"/>
      <c r="C421" s="42"/>
      <c r="D421" s="9" t="s">
        <v>886</v>
      </c>
      <c r="E421" s="9"/>
      <c r="F421" s="9" t="s">
        <v>373</v>
      </c>
      <c r="G421" s="10">
        <v>45139</v>
      </c>
      <c r="H421" s="11"/>
      <c r="I421" s="11"/>
      <c r="J421" s="90" t="str">
        <f>CONCATENATE($J$11,CHAR(10),D421,".pdf")</f>
        <v>Path=N:\Bhc\Eplans\Sdd\newstandard\
14B51-03A.pdf</v>
      </c>
      <c r="K421" s="64" t="str">
        <f>CONCATENATE(D421,M421,F421)</f>
        <v>14B51-03A      ANCHOR POST ASSEMBLY TOP-MOUNTED</v>
      </c>
      <c r="L421" s="76">
        <f>LEN(D421)</f>
        <v>9</v>
      </c>
      <c r="M421" s="92" t="str">
        <f t="shared" si="82"/>
        <v>      </v>
      </c>
      <c r="N421" s="11"/>
    </row>
    <row r="422" spans="1:14" s="12" customFormat="1" ht="15" customHeight="1" outlineLevel="2">
      <c r="A422" s="7" t="str">
        <f t="shared" si="81"/>
        <v>PDF</v>
      </c>
      <c r="B422" s="8"/>
      <c r="C422" s="42"/>
      <c r="D422" s="9" t="s">
        <v>887</v>
      </c>
      <c r="E422" s="9"/>
      <c r="F422" s="9" t="s">
        <v>373</v>
      </c>
      <c r="G422" s="10">
        <v>45139</v>
      </c>
      <c r="H422" s="11"/>
      <c r="I422" s="11"/>
      <c r="J422" s="90" t="str">
        <f>CONCATENATE($J$11,CHAR(10),D422,".pdf")</f>
        <v>Path=N:\Bhc\Eplans\Sdd\newstandard\
14B51-03B.pdf</v>
      </c>
      <c r="K422" s="64" t="str">
        <f>CONCATENATE(D422,M422,F422)</f>
        <v>14B51-03B      ANCHOR POST ASSEMBLY TOP-MOUNTED</v>
      </c>
      <c r="L422" s="76">
        <f>LEN(D422)</f>
        <v>9</v>
      </c>
      <c r="M422" s="92" t="str">
        <f t="shared" si="82"/>
        <v>      </v>
      </c>
      <c r="N422" s="11"/>
    </row>
    <row r="423" spans="1:14" s="12" customFormat="1" ht="15" customHeight="1" outlineLevel="2">
      <c r="A423" s="7" t="str">
        <f t="shared" si="81"/>
        <v>PDF</v>
      </c>
      <c r="B423" s="8"/>
      <c r="C423" s="42"/>
      <c r="D423" s="9" t="s">
        <v>888</v>
      </c>
      <c r="E423" s="9"/>
      <c r="F423" s="9" t="s">
        <v>373</v>
      </c>
      <c r="G423" s="10">
        <v>45139</v>
      </c>
      <c r="H423" s="11"/>
      <c r="I423" s="11"/>
      <c r="J423" s="90" t="str">
        <f>CONCATENATE($J$11,CHAR(10),D423,".pdf")</f>
        <v>Path=N:\Bhc\Eplans\Sdd\newstandard\
14B51-03C.pdf</v>
      </c>
      <c r="K423" s="64" t="str">
        <f>CONCATENATE(D423,M423,F423)</f>
        <v>14B51-03C      ANCHOR POST ASSEMBLY TOP-MOUNTED</v>
      </c>
      <c r="L423" s="76">
        <f>LEN(D423)</f>
        <v>9</v>
      </c>
      <c r="M423" s="92" t="str">
        <f t="shared" si="82"/>
        <v>      </v>
      </c>
      <c r="N423" s="11"/>
    </row>
    <row r="424" spans="1:14" s="3" customFormat="1" ht="15" customHeight="1" outlineLevel="2">
      <c r="A424" s="7" t="str">
        <f t="shared" si="81"/>
        <v>PDF</v>
      </c>
      <c r="B424" s="8"/>
      <c r="C424" s="42"/>
      <c r="D424" s="9" t="s">
        <v>771</v>
      </c>
      <c r="E424" s="9"/>
      <c r="F424" s="9" t="s">
        <v>735</v>
      </c>
      <c r="G424" s="10">
        <v>44774</v>
      </c>
      <c r="H424" s="11"/>
      <c r="I424" s="11"/>
      <c r="J424" s="90" t="str">
        <f t="shared" si="75"/>
        <v>Path=N:\Bhc\Eplans\Sdd\newstandard\
14B52-03A.pdf</v>
      </c>
      <c r="K424" s="64" t="str">
        <f t="shared" si="71"/>
        <v>14B52-03A      CABLE BARRIER TYPE 1 LAYOUT</v>
      </c>
      <c r="L424" s="76">
        <f t="shared" si="72"/>
        <v>9</v>
      </c>
      <c r="M424" s="92" t="str">
        <f t="shared" si="82"/>
        <v>      </v>
      </c>
      <c r="N424" s="5"/>
    </row>
    <row r="425" spans="1:14" s="3" customFormat="1" ht="15" customHeight="1" outlineLevel="2">
      <c r="A425" s="7" t="str">
        <f t="shared" si="81"/>
        <v>PDF</v>
      </c>
      <c r="B425" s="8"/>
      <c r="C425" s="42"/>
      <c r="D425" s="9" t="s">
        <v>772</v>
      </c>
      <c r="E425" s="9"/>
      <c r="F425" s="9" t="s">
        <v>735</v>
      </c>
      <c r="G425" s="10">
        <v>44774</v>
      </c>
      <c r="H425" s="11"/>
      <c r="I425" s="11"/>
      <c r="J425" s="90" t="str">
        <f t="shared" si="75"/>
        <v>Path=N:\Bhc\Eplans\Sdd\newstandard\
14B52-03B.pdf</v>
      </c>
      <c r="K425" s="64" t="str">
        <f t="shared" si="71"/>
        <v>14B52-03B      CABLE BARRIER TYPE 1 LAYOUT</v>
      </c>
      <c r="L425" s="76">
        <f t="shared" si="72"/>
        <v>9</v>
      </c>
      <c r="M425" s="92" t="str">
        <f t="shared" si="82"/>
        <v>      </v>
      </c>
      <c r="N425" s="5"/>
    </row>
    <row r="426" spans="1:14" s="3" customFormat="1" ht="15" customHeight="1" outlineLevel="2">
      <c r="A426" s="7" t="str">
        <f t="shared" si="81"/>
        <v>PDF</v>
      </c>
      <c r="B426" s="8"/>
      <c r="C426" s="42"/>
      <c r="D426" s="9" t="s">
        <v>773</v>
      </c>
      <c r="E426" s="9"/>
      <c r="F426" s="9" t="s">
        <v>735</v>
      </c>
      <c r="G426" s="10">
        <v>44774</v>
      </c>
      <c r="H426" s="11"/>
      <c r="I426" s="11"/>
      <c r="J426" s="90" t="str">
        <f t="shared" si="75"/>
        <v>Path=N:\Bhc\Eplans\Sdd\newstandard\
14B52-03C.pdf</v>
      </c>
      <c r="K426" s="64" t="str">
        <f t="shared" si="71"/>
        <v>14B52-03C      CABLE BARRIER TYPE 1 LAYOUT</v>
      </c>
      <c r="L426" s="76">
        <f t="shared" si="72"/>
        <v>9</v>
      </c>
      <c r="M426" s="92" t="str">
        <f t="shared" si="82"/>
        <v>      </v>
      </c>
      <c r="N426" s="5"/>
    </row>
    <row r="427" spans="1:14" s="3" customFormat="1" ht="15" customHeight="1" outlineLevel="2">
      <c r="A427" s="7" t="str">
        <f t="shared" si="81"/>
        <v>PDF</v>
      </c>
      <c r="B427" s="8"/>
      <c r="C427" s="42"/>
      <c r="D427" s="9" t="s">
        <v>774</v>
      </c>
      <c r="E427" s="9"/>
      <c r="F427" s="9" t="s">
        <v>509</v>
      </c>
      <c r="G427" s="10">
        <v>44774</v>
      </c>
      <c r="H427" s="11"/>
      <c r="I427" s="11"/>
      <c r="J427" s="90" t="str">
        <f t="shared" si="75"/>
        <v>Path=N:\Bhc\Eplans\Sdd\newstandard\
14B53-02A.pdf</v>
      </c>
      <c r="K427" s="64" t="str">
        <f t="shared" si="71"/>
        <v>14B53-02A      SHORT RADIUS BEAM GUARD (MGS) SHORT RADIUS TERMINAL (MGS)</v>
      </c>
      <c r="L427" s="76">
        <f t="shared" si="72"/>
        <v>9</v>
      </c>
      <c r="M427" s="92" t="str">
        <f aca="true" t="shared" si="83" ref="M427:M435">REPT(" ",15-L427)</f>
        <v>      </v>
      </c>
      <c r="N427" s="5"/>
    </row>
    <row r="428" spans="1:14" s="3" customFormat="1" ht="15" customHeight="1" outlineLevel="2">
      <c r="A428" s="7" t="str">
        <f t="shared" si="81"/>
        <v>PDF</v>
      </c>
      <c r="B428" s="8"/>
      <c r="C428" s="42"/>
      <c r="D428" s="9" t="s">
        <v>775</v>
      </c>
      <c r="E428" s="9"/>
      <c r="F428" s="9" t="s">
        <v>509</v>
      </c>
      <c r="G428" s="10">
        <v>44774</v>
      </c>
      <c r="H428" s="11"/>
      <c r="I428" s="11"/>
      <c r="J428" s="90" t="str">
        <f t="shared" si="75"/>
        <v>Path=N:\Bhc\Eplans\Sdd\newstandard\
14B53-02B.pdf</v>
      </c>
      <c r="K428" s="64" t="str">
        <f t="shared" si="71"/>
        <v>14B53-02B      SHORT RADIUS BEAM GUARD (MGS) SHORT RADIUS TERMINAL (MGS)</v>
      </c>
      <c r="L428" s="76">
        <f t="shared" si="72"/>
        <v>9</v>
      </c>
      <c r="M428" s="92" t="str">
        <f t="shared" si="83"/>
        <v>      </v>
      </c>
      <c r="N428" s="5"/>
    </row>
    <row r="429" spans="1:14" s="3" customFormat="1" ht="15" customHeight="1" outlineLevel="2">
      <c r="A429" s="7" t="str">
        <f t="shared" si="81"/>
        <v>PDF</v>
      </c>
      <c r="B429" s="8"/>
      <c r="C429" s="42"/>
      <c r="D429" s="9" t="s">
        <v>776</v>
      </c>
      <c r="E429" s="9"/>
      <c r="F429" s="9" t="s">
        <v>509</v>
      </c>
      <c r="G429" s="10">
        <v>44774</v>
      </c>
      <c r="H429" s="11"/>
      <c r="I429" s="11"/>
      <c r="J429" s="90" t="str">
        <f t="shared" si="75"/>
        <v>Path=N:\Bhc\Eplans\Sdd\newstandard\
14B53-02C.pdf</v>
      </c>
      <c r="K429" s="64" t="str">
        <f t="shared" si="71"/>
        <v>14B53-02C      SHORT RADIUS BEAM GUARD (MGS) SHORT RADIUS TERMINAL (MGS)</v>
      </c>
      <c r="L429" s="76">
        <f t="shared" si="72"/>
        <v>9</v>
      </c>
      <c r="M429" s="92" t="str">
        <f t="shared" si="83"/>
        <v>      </v>
      </c>
      <c r="N429" s="5"/>
    </row>
    <row r="430" spans="1:14" s="3" customFormat="1" ht="15" customHeight="1" outlineLevel="2">
      <c r="A430" s="7" t="str">
        <f t="shared" si="81"/>
        <v>PDF</v>
      </c>
      <c r="B430" s="8"/>
      <c r="C430" s="42"/>
      <c r="D430" s="9" t="s">
        <v>777</v>
      </c>
      <c r="E430" s="9"/>
      <c r="F430" s="9" t="s">
        <v>509</v>
      </c>
      <c r="G430" s="10">
        <v>44774</v>
      </c>
      <c r="H430" s="11"/>
      <c r="I430" s="11"/>
      <c r="J430" s="90" t="str">
        <f t="shared" si="75"/>
        <v>Path=N:\Bhc\Eplans\Sdd\newstandard\
14B53-02D.pdf</v>
      </c>
      <c r="K430" s="64" t="str">
        <f t="shared" si="71"/>
        <v>14B53-02D      SHORT RADIUS BEAM GUARD (MGS) SHORT RADIUS TERMINAL (MGS)</v>
      </c>
      <c r="L430" s="76">
        <f t="shared" si="72"/>
        <v>9</v>
      </c>
      <c r="M430" s="92" t="str">
        <f t="shared" si="83"/>
        <v>      </v>
      </c>
      <c r="N430" s="5"/>
    </row>
    <row r="431" spans="1:14" s="3" customFormat="1" ht="15" customHeight="1" outlineLevel="2">
      <c r="A431" s="7" t="str">
        <f t="shared" si="81"/>
        <v>PDF</v>
      </c>
      <c r="B431" s="8"/>
      <c r="C431" s="42"/>
      <c r="D431" s="9" t="s">
        <v>778</v>
      </c>
      <c r="E431" s="9"/>
      <c r="F431" s="9" t="s">
        <v>509</v>
      </c>
      <c r="G431" s="10">
        <v>44774</v>
      </c>
      <c r="H431" s="11"/>
      <c r="I431" s="11"/>
      <c r="J431" s="90" t="str">
        <f t="shared" si="75"/>
        <v>Path=N:\Bhc\Eplans\Sdd\newstandard\
14B53-02E.pdf</v>
      </c>
      <c r="K431" s="64" t="str">
        <f t="shared" si="71"/>
        <v>14B53-02E      SHORT RADIUS BEAM GUARD (MGS) SHORT RADIUS TERMINAL (MGS)</v>
      </c>
      <c r="L431" s="76">
        <f t="shared" si="72"/>
        <v>9</v>
      </c>
      <c r="M431" s="92" t="str">
        <f t="shared" si="83"/>
        <v>      </v>
      </c>
      <c r="N431" s="5"/>
    </row>
    <row r="432" spans="1:14" s="3" customFormat="1" ht="15" customHeight="1" outlineLevel="2">
      <c r="A432" s="7" t="str">
        <f t="shared" si="81"/>
        <v>PDF</v>
      </c>
      <c r="B432" s="8"/>
      <c r="C432" s="42"/>
      <c r="D432" s="9" t="s">
        <v>779</v>
      </c>
      <c r="E432" s="9"/>
      <c r="F432" s="9" t="s">
        <v>509</v>
      </c>
      <c r="G432" s="10">
        <v>44774</v>
      </c>
      <c r="H432" s="11"/>
      <c r="I432" s="11"/>
      <c r="J432" s="90" t="str">
        <f t="shared" si="75"/>
        <v>Path=N:\Bhc\Eplans\Sdd\newstandard\
14B53-02F.pdf</v>
      </c>
      <c r="K432" s="64" t="str">
        <f t="shared" si="71"/>
        <v>14B53-02F      SHORT RADIUS BEAM GUARD (MGS) SHORT RADIUS TERMINAL (MGS)</v>
      </c>
      <c r="L432" s="76">
        <f t="shared" si="72"/>
        <v>9</v>
      </c>
      <c r="M432" s="92" t="str">
        <f t="shared" si="83"/>
        <v>      </v>
      </c>
      <c r="N432" s="5"/>
    </row>
    <row r="433" spans="1:14" s="3" customFormat="1" ht="15" customHeight="1" outlineLevel="2">
      <c r="A433" s="7" t="str">
        <f t="shared" si="81"/>
        <v>PDF</v>
      </c>
      <c r="B433" s="8"/>
      <c r="C433" s="42"/>
      <c r="D433" s="9" t="s">
        <v>780</v>
      </c>
      <c r="E433" s="9"/>
      <c r="F433" s="9" t="s">
        <v>509</v>
      </c>
      <c r="G433" s="10">
        <v>44774</v>
      </c>
      <c r="H433" s="11"/>
      <c r="I433" s="11"/>
      <c r="J433" s="90" t="str">
        <f t="shared" si="75"/>
        <v>Path=N:\Bhc\Eplans\Sdd\newstandard\
14B53-02G.pdf</v>
      </c>
      <c r="K433" s="64" t="str">
        <f t="shared" si="71"/>
        <v>14B53-02G      SHORT RADIUS BEAM GUARD (MGS) SHORT RADIUS TERMINAL (MGS)</v>
      </c>
      <c r="L433" s="76">
        <f t="shared" si="72"/>
        <v>9</v>
      </c>
      <c r="M433" s="92" t="str">
        <f t="shared" si="83"/>
        <v>      </v>
      </c>
      <c r="N433" s="5"/>
    </row>
    <row r="434" spans="1:14" s="3" customFormat="1" ht="15" customHeight="1" outlineLevel="2">
      <c r="A434" s="7" t="str">
        <f t="shared" si="81"/>
        <v>PDF</v>
      </c>
      <c r="B434" s="8"/>
      <c r="C434" s="42"/>
      <c r="D434" s="9" t="s">
        <v>781</v>
      </c>
      <c r="E434" s="9"/>
      <c r="F434" s="9" t="s">
        <v>509</v>
      </c>
      <c r="G434" s="10">
        <v>44774</v>
      </c>
      <c r="H434" s="11"/>
      <c r="I434" s="11"/>
      <c r="J434" s="90" t="str">
        <f t="shared" si="75"/>
        <v>Path=N:\Bhc\Eplans\Sdd\newstandard\
14B53-02H.pdf</v>
      </c>
      <c r="K434" s="64" t="str">
        <f t="shared" si="71"/>
        <v>14B53-02H      SHORT RADIUS BEAM GUARD (MGS) SHORT RADIUS TERMINAL (MGS)</v>
      </c>
      <c r="L434" s="76">
        <f t="shared" si="72"/>
        <v>9</v>
      </c>
      <c r="M434" s="92" t="str">
        <f t="shared" si="83"/>
        <v>      </v>
      </c>
      <c r="N434" s="5"/>
    </row>
    <row r="435" spans="1:14" s="3" customFormat="1" ht="15" customHeight="1" outlineLevel="2">
      <c r="A435" s="7" t="str">
        <f t="shared" si="81"/>
        <v>PDF</v>
      </c>
      <c r="B435" s="8"/>
      <c r="C435" s="42"/>
      <c r="D435" s="9" t="s">
        <v>782</v>
      </c>
      <c r="E435" s="9"/>
      <c r="F435" s="9" t="s">
        <v>509</v>
      </c>
      <c r="G435" s="10">
        <v>44774</v>
      </c>
      <c r="H435" s="11"/>
      <c r="I435" s="11"/>
      <c r="J435" s="90" t="str">
        <f t="shared" si="75"/>
        <v>Path=N:\Bhc\Eplans\Sdd\newstandard\
14B53-02I.pdf</v>
      </c>
      <c r="K435" s="64" t="str">
        <f aca="true" t="shared" si="84" ref="K435:K495">CONCATENATE(D435,M435,F435)</f>
        <v>14B53-02I      SHORT RADIUS BEAM GUARD (MGS) SHORT RADIUS TERMINAL (MGS)</v>
      </c>
      <c r="L435" s="76">
        <f aca="true" t="shared" si="85" ref="L435:L495">LEN(D435)</f>
        <v>9</v>
      </c>
      <c r="M435" s="92" t="str">
        <f t="shared" si="83"/>
        <v>      </v>
      </c>
      <c r="N435" s="5"/>
    </row>
    <row r="436" spans="1:14" s="3" customFormat="1" ht="16.5" customHeight="1" outlineLevel="1">
      <c r="A436" s="7"/>
      <c r="B436" s="8"/>
      <c r="C436" s="44"/>
      <c r="D436" s="61" t="s">
        <v>47</v>
      </c>
      <c r="E436" s="9"/>
      <c r="F436" s="9"/>
      <c r="G436" s="10"/>
      <c r="H436" s="11"/>
      <c r="I436" s="11"/>
      <c r="J436" s="90"/>
      <c r="K436" s="64" t="str">
        <f t="shared" si="84"/>
        <v>RECREATIONAL FACILITIES </v>
      </c>
      <c r="L436" s="76">
        <f t="shared" si="85"/>
        <v>24</v>
      </c>
      <c r="M436" s="92">
        <f>REPT(" ",24-L436)</f>
      </c>
      <c r="N436" s="5"/>
    </row>
    <row r="437" spans="1:14" s="3" customFormat="1" ht="16.5" customHeight="1" outlineLevel="2">
      <c r="A437" s="7" t="str">
        <f aca="true" t="shared" si="86" ref="A437:A443">HYPERLINK(CONCATENATE(D437,".pdf"),"PDF")</f>
        <v>PDF</v>
      </c>
      <c r="B437" s="8">
        <v>152</v>
      </c>
      <c r="C437" s="42"/>
      <c r="D437" s="9" t="s">
        <v>712</v>
      </c>
      <c r="E437" s="9" t="s">
        <v>48</v>
      </c>
      <c r="F437" s="9" t="s">
        <v>145</v>
      </c>
      <c r="G437" s="10">
        <v>44409</v>
      </c>
      <c r="H437" s="11"/>
      <c r="I437" s="11"/>
      <c r="J437" s="90" t="str">
        <f t="shared" si="75"/>
        <v>Path=N:\Bhc\Eplans\Sdd\newstandard\
14C01-03.pdf</v>
      </c>
      <c r="K437" s="64" t="str">
        <f t="shared" si="84"/>
        <v>14C01-03       TIMBER RAIL GUARD FENCE, CURB AND GUARD POST AND MARKER POST</v>
      </c>
      <c r="L437" s="76">
        <f t="shared" si="85"/>
        <v>8</v>
      </c>
      <c r="M437" s="92" t="str">
        <f aca="true" t="shared" si="87" ref="M437:M443">REPT(" ",15-L437)</f>
        <v>       </v>
      </c>
      <c r="N437" s="5"/>
    </row>
    <row r="438" spans="1:14" s="3" customFormat="1" ht="16.5" customHeight="1" outlineLevel="2">
      <c r="A438" s="7" t="str">
        <f t="shared" si="86"/>
        <v>PDF</v>
      </c>
      <c r="B438" s="8">
        <v>153</v>
      </c>
      <c r="C438" s="42"/>
      <c r="D438" s="9" t="s">
        <v>711</v>
      </c>
      <c r="E438" s="9" t="s">
        <v>48</v>
      </c>
      <c r="F438" s="9" t="s">
        <v>146</v>
      </c>
      <c r="G438" s="10">
        <v>44409</v>
      </c>
      <c r="H438" s="11"/>
      <c r="I438" s="11"/>
      <c r="J438" s="90" t="str">
        <f aca="true" t="shared" si="88" ref="J438:J495">CONCATENATE($J$11,CHAR(10),D438,".pdf")</f>
        <v>Path=N:\Bhc\Eplans\Sdd\newstandard\
14C02-03.pdf</v>
      </c>
      <c r="K438" s="64" t="str">
        <f t="shared" si="84"/>
        <v>14C02-03       HISTORICAL MARKER CONSTRUCTION </v>
      </c>
      <c r="L438" s="76">
        <f t="shared" si="85"/>
        <v>8</v>
      </c>
      <c r="M438" s="92" t="str">
        <f t="shared" si="87"/>
        <v>       </v>
      </c>
      <c r="N438" s="5"/>
    </row>
    <row r="439" spans="1:14" s="3" customFormat="1" ht="16.5" customHeight="1" outlineLevel="2">
      <c r="A439" s="7" t="str">
        <f t="shared" si="86"/>
        <v>PDF</v>
      </c>
      <c r="B439" s="8">
        <v>154</v>
      </c>
      <c r="C439" s="42"/>
      <c r="D439" s="9" t="s">
        <v>710</v>
      </c>
      <c r="E439" s="9" t="s">
        <v>48</v>
      </c>
      <c r="F439" s="9" t="s">
        <v>147</v>
      </c>
      <c r="G439" s="10">
        <v>36982</v>
      </c>
      <c r="H439" s="11"/>
      <c r="I439" s="11"/>
      <c r="J439" s="90" t="str">
        <f t="shared" si="88"/>
        <v>Path=N:\Bhc\Eplans\Sdd\newstandard\
14C03-04.pdf</v>
      </c>
      <c r="K439" s="64" t="str">
        <f t="shared" si="84"/>
        <v>14C03-04       ROADSIDE PICNIC TABLE </v>
      </c>
      <c r="L439" s="76">
        <f t="shared" si="85"/>
        <v>8</v>
      </c>
      <c r="M439" s="92" t="str">
        <f t="shared" si="87"/>
        <v>       </v>
      </c>
      <c r="N439" s="5"/>
    </row>
    <row r="440" spans="1:14" s="3" customFormat="1" ht="16.5" customHeight="1" outlineLevel="2">
      <c r="A440" s="7" t="str">
        <f t="shared" si="86"/>
        <v>PDF</v>
      </c>
      <c r="B440" s="8"/>
      <c r="C440" s="42"/>
      <c r="D440" s="9" t="s">
        <v>708</v>
      </c>
      <c r="E440" s="9"/>
      <c r="F440" s="9" t="s">
        <v>148</v>
      </c>
      <c r="G440" s="10">
        <v>44409</v>
      </c>
      <c r="H440" s="11"/>
      <c r="I440" s="11"/>
      <c r="J440" s="90" t="str">
        <f t="shared" si="88"/>
        <v>Path=N:\Bhc\Eplans\Sdd\newstandard\
14C06-06A.pdf</v>
      </c>
      <c r="K440" s="64" t="str">
        <f t="shared" si="84"/>
        <v>14C06-06A      WAYSIDE WELL SHELTER AND PUMP AND WELL PLATFORM </v>
      </c>
      <c r="L440" s="76">
        <f t="shared" si="85"/>
        <v>9</v>
      </c>
      <c r="M440" s="92" t="str">
        <f t="shared" si="87"/>
        <v>      </v>
      </c>
      <c r="N440" s="5"/>
    </row>
    <row r="441" spans="1:14" s="3" customFormat="1" ht="16.5" customHeight="1" outlineLevel="2">
      <c r="A441" s="7" t="str">
        <f t="shared" si="86"/>
        <v>PDF</v>
      </c>
      <c r="B441" s="8">
        <v>155</v>
      </c>
      <c r="C441" s="42"/>
      <c r="D441" s="9" t="s">
        <v>709</v>
      </c>
      <c r="E441" s="9" t="s">
        <v>48</v>
      </c>
      <c r="F441" s="9" t="s">
        <v>148</v>
      </c>
      <c r="G441" s="10">
        <v>44409</v>
      </c>
      <c r="H441" s="11"/>
      <c r="I441" s="11"/>
      <c r="J441" s="90" t="str">
        <f t="shared" si="88"/>
        <v>Path=N:\Bhc\Eplans\Sdd\newstandard\
14C06-06B.pdf</v>
      </c>
      <c r="K441" s="64" t="str">
        <f t="shared" si="84"/>
        <v>14C06-06B      WAYSIDE WELL SHELTER AND PUMP AND WELL PLATFORM </v>
      </c>
      <c r="L441" s="76">
        <f t="shared" si="85"/>
        <v>9</v>
      </c>
      <c r="M441" s="92" t="str">
        <f t="shared" si="87"/>
        <v>      </v>
      </c>
      <c r="N441" s="5"/>
    </row>
    <row r="442" spans="1:14" s="3" customFormat="1" ht="16.5" customHeight="1" outlineLevel="2">
      <c r="A442" s="7" t="str">
        <f t="shared" si="86"/>
        <v>PDF</v>
      </c>
      <c r="B442" s="8"/>
      <c r="C442" s="42"/>
      <c r="D442" s="9" t="s">
        <v>706</v>
      </c>
      <c r="E442" s="9"/>
      <c r="F442" s="9" t="s">
        <v>149</v>
      </c>
      <c r="G442" s="10">
        <v>44409</v>
      </c>
      <c r="H442" s="11"/>
      <c r="I442" s="11"/>
      <c r="J442" s="90" t="str">
        <f t="shared" si="88"/>
        <v>Path=N:\Bhc\Eplans\Sdd\newstandard\
14C07-04A.pdf</v>
      </c>
      <c r="K442" s="64" t="str">
        <f t="shared" si="84"/>
        <v>14C07-04A      PICNIC TABLE, SINGLE PEDESTAL </v>
      </c>
      <c r="L442" s="76">
        <f t="shared" si="85"/>
        <v>9</v>
      </c>
      <c r="M442" s="92" t="str">
        <f t="shared" si="87"/>
        <v>      </v>
      </c>
      <c r="N442" s="5"/>
    </row>
    <row r="443" spans="1:14" s="3" customFormat="1" ht="16.5" customHeight="1" outlineLevel="2">
      <c r="A443" s="7" t="str">
        <f t="shared" si="86"/>
        <v>PDF</v>
      </c>
      <c r="B443" s="8">
        <v>156</v>
      </c>
      <c r="C443" s="42"/>
      <c r="D443" s="9" t="s">
        <v>707</v>
      </c>
      <c r="E443" s="9" t="s">
        <v>48</v>
      </c>
      <c r="F443" s="9" t="s">
        <v>149</v>
      </c>
      <c r="G443" s="10">
        <v>44409</v>
      </c>
      <c r="H443" s="11"/>
      <c r="I443" s="11"/>
      <c r="J443" s="90" t="str">
        <f t="shared" si="88"/>
        <v>Path=N:\Bhc\Eplans\Sdd\newstandard\
14C07-04B.pdf</v>
      </c>
      <c r="K443" s="64" t="str">
        <f t="shared" si="84"/>
        <v>14C07-04B      PICNIC TABLE, SINGLE PEDESTAL </v>
      </c>
      <c r="L443" s="76">
        <f t="shared" si="85"/>
        <v>9</v>
      </c>
      <c r="M443" s="92" t="str">
        <f t="shared" si="87"/>
        <v>      </v>
      </c>
      <c r="N443" s="5"/>
    </row>
    <row r="444" spans="1:14" s="3" customFormat="1" ht="16.5" customHeight="1" outlineLevel="1">
      <c r="A444" s="7"/>
      <c r="B444" s="8"/>
      <c r="C444" s="44"/>
      <c r="D444" s="61" t="s">
        <v>49</v>
      </c>
      <c r="E444" s="9"/>
      <c r="F444" s="9"/>
      <c r="G444" s="10"/>
      <c r="H444" s="11"/>
      <c r="I444" s="11"/>
      <c r="J444" s="90"/>
      <c r="K444" s="64" t="str">
        <f t="shared" si="84"/>
        <v>R/W, ACCESS CONTROL AND TRAFFIC CONTROL MARKER POSTS </v>
      </c>
      <c r="L444" s="76">
        <f t="shared" si="85"/>
        <v>53</v>
      </c>
      <c r="M444" s="92">
        <f>REPT(" ",53-L444)</f>
      </c>
      <c r="N444" s="5"/>
    </row>
    <row r="445" spans="1:14" s="3" customFormat="1" ht="16.5" customHeight="1" outlineLevel="2">
      <c r="A445" s="7" t="str">
        <f aca="true" t="shared" si="89" ref="A445:A454">HYPERLINK(CONCATENATE(D445,".pdf"),"PDF")</f>
        <v>PDF</v>
      </c>
      <c r="B445" s="8">
        <v>157</v>
      </c>
      <c r="C445" s="42"/>
      <c r="D445" s="9" t="s">
        <v>442</v>
      </c>
      <c r="E445" s="9" t="s">
        <v>50</v>
      </c>
      <c r="F445" s="9" t="s">
        <v>150</v>
      </c>
      <c r="G445" s="10">
        <v>42675</v>
      </c>
      <c r="H445" s="11"/>
      <c r="I445" s="11"/>
      <c r="J445" s="90" t="str">
        <f t="shared" si="88"/>
        <v>Path=N:\Bhc\Eplans\Sdd\newstandard\
15A01-13A.pdf</v>
      </c>
      <c r="K445" s="64" t="str">
        <f t="shared" si="84"/>
        <v>15A01-13A      MARKER POST FOR RIGHT-OF-WAY </v>
      </c>
      <c r="L445" s="76">
        <f t="shared" si="85"/>
        <v>9</v>
      </c>
      <c r="M445" s="92" t="str">
        <f aca="true" t="shared" si="90" ref="M445:M466">REPT(" ",15-L445)</f>
        <v>      </v>
      </c>
      <c r="N445" s="5"/>
    </row>
    <row r="446" spans="1:14" s="3" customFormat="1" ht="16.5" customHeight="1" outlineLevel="2">
      <c r="A446" s="7" t="str">
        <f t="shared" si="89"/>
        <v>PDF</v>
      </c>
      <c r="B446" s="8">
        <v>157</v>
      </c>
      <c r="C446" s="42"/>
      <c r="D446" s="9" t="s">
        <v>443</v>
      </c>
      <c r="E446" s="9" t="s">
        <v>50</v>
      </c>
      <c r="F446" s="9" t="s">
        <v>435</v>
      </c>
      <c r="G446" s="10">
        <v>42675</v>
      </c>
      <c r="H446" s="11"/>
      <c r="I446" s="11"/>
      <c r="J446" s="90" t="str">
        <f t="shared" si="88"/>
        <v>Path=N:\Bhc\Eplans\Sdd\newstandard\
15A01-13B.pdf</v>
      </c>
      <c r="K446" s="64" t="str">
        <f t="shared" si="84"/>
        <v>15A01-13B      FLEXIBLE MARKER POST FOR RIGHT-OF-WAY </v>
      </c>
      <c r="L446" s="76">
        <f t="shared" si="85"/>
        <v>9</v>
      </c>
      <c r="M446" s="92" t="str">
        <f t="shared" si="90"/>
        <v>      </v>
      </c>
      <c r="N446" s="5"/>
    </row>
    <row r="447" spans="1:14" s="3" customFormat="1" ht="16.5" customHeight="1" outlineLevel="2">
      <c r="A447" s="7" t="str">
        <f t="shared" si="89"/>
        <v>PDF</v>
      </c>
      <c r="B447" s="8">
        <v>159</v>
      </c>
      <c r="C447" s="42"/>
      <c r="D447" s="9" t="s">
        <v>339</v>
      </c>
      <c r="E447" s="9" t="s">
        <v>50</v>
      </c>
      <c r="F447" s="9" t="s">
        <v>341</v>
      </c>
      <c r="G447" s="10">
        <v>36982</v>
      </c>
      <c r="H447" s="11"/>
      <c r="I447" s="11"/>
      <c r="J447" s="90" t="str">
        <f t="shared" si="88"/>
        <v>Path=N:\Bhc\Eplans\Sdd\newstandard\
15A03-02A.pdf</v>
      </c>
      <c r="K447" s="64" t="str">
        <f t="shared" si="84"/>
        <v>15A03-02A      FLEXIBLE MARKER POST FOR CULVERT END </v>
      </c>
      <c r="L447" s="76">
        <f t="shared" si="85"/>
        <v>9</v>
      </c>
      <c r="M447" s="92" t="str">
        <f t="shared" si="90"/>
        <v>      </v>
      </c>
      <c r="N447" s="5"/>
    </row>
    <row r="448" spans="1:14" s="3" customFormat="1" ht="16.5" customHeight="1" outlineLevel="2">
      <c r="A448" s="7" t="str">
        <f t="shared" si="89"/>
        <v>PDF</v>
      </c>
      <c r="B448" s="8">
        <v>159</v>
      </c>
      <c r="C448" s="42"/>
      <c r="D448" s="9" t="s">
        <v>340</v>
      </c>
      <c r="E448" s="9" t="s">
        <v>50</v>
      </c>
      <c r="F448" s="9" t="s">
        <v>342</v>
      </c>
      <c r="G448" s="10">
        <v>36982</v>
      </c>
      <c r="H448" s="11"/>
      <c r="I448" s="11"/>
      <c r="J448" s="90" t="str">
        <f t="shared" si="88"/>
        <v>Path=N:\Bhc\Eplans\Sdd\newstandard\
15A03-02B.pdf</v>
      </c>
      <c r="K448" s="64" t="str">
        <f t="shared" si="84"/>
        <v>15A03-02B      FLEXIBLE MARKER POST FOR CULVERT END</v>
      </c>
      <c r="L448" s="76">
        <f t="shared" si="85"/>
        <v>9</v>
      </c>
      <c r="M448" s="92" t="str">
        <f t="shared" si="90"/>
        <v>      </v>
      </c>
      <c r="N448" s="5"/>
    </row>
    <row r="449" spans="1:14" s="3" customFormat="1" ht="16.5" customHeight="1" outlineLevel="2">
      <c r="A449" s="7" t="str">
        <f t="shared" si="89"/>
        <v>PDF</v>
      </c>
      <c r="B449" s="8">
        <v>159</v>
      </c>
      <c r="C449" s="42"/>
      <c r="D449" s="9" t="s">
        <v>727</v>
      </c>
      <c r="E449" s="9" t="s">
        <v>50</v>
      </c>
      <c r="F449" s="9" t="s">
        <v>734</v>
      </c>
      <c r="G449" s="10">
        <v>44593</v>
      </c>
      <c r="H449" s="11"/>
      <c r="I449" s="11"/>
      <c r="J449" s="90" t="str">
        <f t="shared" si="88"/>
        <v>Path=N:\Bhc\Eplans\Sdd\newstandard\
15A04-07A.pdf</v>
      </c>
      <c r="K449" s="64" t="str">
        <f t="shared" si="84"/>
        <v>15A04-07A      FLEXIBLE DELINEATOR POST</v>
      </c>
      <c r="L449" s="76">
        <f t="shared" si="85"/>
        <v>9</v>
      </c>
      <c r="M449" s="92" t="str">
        <f>REPT(" ",15-L449)</f>
        <v>      </v>
      </c>
      <c r="N449" s="5"/>
    </row>
    <row r="450" spans="1:14" s="3" customFormat="1" ht="16.5" customHeight="1" outlineLevel="2">
      <c r="A450" s="7" t="str">
        <f t="shared" si="89"/>
        <v>PDF</v>
      </c>
      <c r="B450" s="8">
        <v>159</v>
      </c>
      <c r="C450" s="42"/>
      <c r="D450" s="9" t="s">
        <v>728</v>
      </c>
      <c r="E450" s="9" t="s">
        <v>50</v>
      </c>
      <c r="F450" s="9" t="s">
        <v>733</v>
      </c>
      <c r="G450" s="10">
        <v>44593</v>
      </c>
      <c r="H450" s="11"/>
      <c r="I450" s="11"/>
      <c r="J450" s="90" t="str">
        <f t="shared" si="88"/>
        <v>Path=N:\Bhc\Eplans\Sdd\newstandard\
15A04-07B.pdf</v>
      </c>
      <c r="K450" s="64" t="str">
        <f t="shared" si="84"/>
        <v>15A04-07B      BARRIER WALL DELINEATOR WITH REFLECTIVE SHEETING</v>
      </c>
      <c r="L450" s="76">
        <f t="shared" si="85"/>
        <v>9</v>
      </c>
      <c r="M450" s="92" t="str">
        <f>REPT(" ",15-L450)</f>
        <v>      </v>
      </c>
      <c r="N450" s="5"/>
    </row>
    <row r="451" spans="1:14" s="3" customFormat="1" ht="16.5" customHeight="1" outlineLevel="2">
      <c r="A451" s="7" t="str">
        <f t="shared" si="89"/>
        <v>PDF</v>
      </c>
      <c r="B451" s="8"/>
      <c r="C451" s="42"/>
      <c r="D451" s="9" t="s">
        <v>729</v>
      </c>
      <c r="E451" s="9"/>
      <c r="F451" s="9" t="s">
        <v>511</v>
      </c>
      <c r="G451" s="10">
        <v>44593</v>
      </c>
      <c r="H451" s="11"/>
      <c r="I451" s="11"/>
      <c r="J451" s="90" t="str">
        <f t="shared" si="88"/>
        <v>Path=N:\Bhc\Eplans\Sdd\newstandard\
15A04-07C.pdf</v>
      </c>
      <c r="K451" s="64" t="str">
        <f t="shared" si="84"/>
        <v>15A04-07C      DELINEATOR BRACKET WITH REFLECTIVE SHEETING</v>
      </c>
      <c r="L451" s="76">
        <f t="shared" si="85"/>
        <v>9</v>
      </c>
      <c r="M451" s="92" t="str">
        <f>REPT(" ",15-L451)</f>
        <v>      </v>
      </c>
      <c r="N451" s="5"/>
    </row>
    <row r="452" spans="1:14" s="3" customFormat="1" ht="16.5" customHeight="1" outlineLevel="2">
      <c r="A452" s="7" t="str">
        <f t="shared" si="89"/>
        <v>PDF</v>
      </c>
      <c r="B452" s="8"/>
      <c r="C452" s="42"/>
      <c r="D452" s="9" t="s">
        <v>730</v>
      </c>
      <c r="E452" s="9"/>
      <c r="F452" s="9" t="s">
        <v>732</v>
      </c>
      <c r="G452" s="10">
        <v>44593</v>
      </c>
      <c r="H452" s="11"/>
      <c r="I452" s="11"/>
      <c r="J452" s="90" t="str">
        <f t="shared" si="88"/>
        <v>Path=N:\Bhc\Eplans\Sdd\newstandard\
15A04-07D.pdf</v>
      </c>
      <c r="K452" s="64" t="str">
        <f t="shared" si="84"/>
        <v>15A04-07D      CHANNELIZING DEVICES, PERMANENT FLEXIBLE TUBULAR MARKER POST</v>
      </c>
      <c r="L452" s="76">
        <f t="shared" si="85"/>
        <v>9</v>
      </c>
      <c r="M452" s="92" t="str">
        <f>REPT(" ",15-L452)</f>
        <v>      </v>
      </c>
      <c r="N452" s="5"/>
    </row>
    <row r="453" spans="1:14" s="3" customFormat="1" ht="16.5" customHeight="1" outlineLevel="2">
      <c r="A453" s="7" t="str">
        <f t="shared" si="89"/>
        <v>PDF</v>
      </c>
      <c r="B453" s="8"/>
      <c r="C453" s="42"/>
      <c r="D453" s="9" t="s">
        <v>731</v>
      </c>
      <c r="E453" s="9"/>
      <c r="F453" s="9" t="s">
        <v>512</v>
      </c>
      <c r="G453" s="10">
        <v>44593</v>
      </c>
      <c r="H453" s="11"/>
      <c r="I453" s="11"/>
      <c r="J453" s="90" t="str">
        <f t="shared" si="88"/>
        <v>Path=N:\Bhc\Eplans\Sdd\newstandard\
15A04-07E.pdf</v>
      </c>
      <c r="K453" s="64" t="str">
        <f t="shared" si="84"/>
        <v>15A04-07E      DELINEATOR POST WITH REFLECTIVE SHEETING</v>
      </c>
      <c r="L453" s="76">
        <f t="shared" si="85"/>
        <v>9</v>
      </c>
      <c r="M453" s="92" t="str">
        <f>REPT(" ",15-L453)</f>
        <v>      </v>
      </c>
      <c r="N453" s="5"/>
    </row>
    <row r="454" spans="1:14" s="3" customFormat="1" ht="16.5" customHeight="1" outlineLevel="2">
      <c r="A454" s="7" t="str">
        <f t="shared" si="89"/>
        <v>PDF</v>
      </c>
      <c r="B454" s="8">
        <v>159</v>
      </c>
      <c r="C454" s="42"/>
      <c r="D454" s="9" t="s">
        <v>510</v>
      </c>
      <c r="E454" s="9" t="s">
        <v>50</v>
      </c>
      <c r="F454" s="9" t="s">
        <v>343</v>
      </c>
      <c r="G454" s="10">
        <v>43040</v>
      </c>
      <c r="H454" s="11"/>
      <c r="I454" s="11"/>
      <c r="J454" s="90" t="str">
        <f t="shared" si="88"/>
        <v>Path=N:\Bhc\Eplans\Sdd\newstandard\
15A07-02.pdf</v>
      </c>
      <c r="K454" s="64" t="str">
        <f t="shared" si="84"/>
        <v>15A07-02       OBJECT MARKER FOR HAZARDOUS CULVERT</v>
      </c>
      <c r="L454" s="76">
        <f t="shared" si="85"/>
        <v>8</v>
      </c>
      <c r="M454" s="92" t="str">
        <f t="shared" si="90"/>
        <v>       </v>
      </c>
      <c r="N454" s="5"/>
    </row>
    <row r="455" spans="1:14" s="3" customFormat="1" ht="16.5" customHeight="1" outlineLevel="1">
      <c r="A455" s="7"/>
      <c r="B455" s="8"/>
      <c r="C455" s="44"/>
      <c r="D455" s="61" t="s">
        <v>51</v>
      </c>
      <c r="E455" s="9"/>
      <c r="F455" s="9"/>
      <c r="G455" s="10"/>
      <c r="H455" s="11"/>
      <c r="I455" s="11"/>
      <c r="J455" s="90" t="str">
        <f t="shared" si="88"/>
        <v>Path=N:\Bhc\Eplans\Sdd\newstandard\
FENCING .pdf</v>
      </c>
      <c r="K455" s="64" t="str">
        <f t="shared" si="84"/>
        <v>FENCING        </v>
      </c>
      <c r="L455" s="76">
        <f t="shared" si="85"/>
        <v>8</v>
      </c>
      <c r="M455" s="92" t="str">
        <f t="shared" si="90"/>
        <v>       </v>
      </c>
      <c r="N455" s="5"/>
    </row>
    <row r="456" spans="1:14" s="3" customFormat="1" ht="16.5" customHeight="1" outlineLevel="2">
      <c r="A456" s="7" t="str">
        <f aca="true" t="shared" si="91" ref="A456:A466">HYPERLINK(CONCATENATE(D456,".pdf"),"PDF")</f>
        <v>PDF</v>
      </c>
      <c r="B456" s="8"/>
      <c r="C456" s="42"/>
      <c r="D456" s="9" t="s">
        <v>309</v>
      </c>
      <c r="E456" s="9"/>
      <c r="F456" s="9" t="s">
        <v>218</v>
      </c>
      <c r="G456" s="10">
        <v>39661</v>
      </c>
      <c r="H456" s="11"/>
      <c r="I456" s="11"/>
      <c r="J456" s="90" t="str">
        <f t="shared" si="88"/>
        <v>Path=N:\Bhc\Eplans\Sdd\newstandard\
15B01-08A.pdf</v>
      </c>
      <c r="K456" s="64" t="str">
        <f t="shared" si="84"/>
        <v>15B01-08A      FENCE WOVEN WIRE </v>
      </c>
      <c r="L456" s="76">
        <f t="shared" si="85"/>
        <v>9</v>
      </c>
      <c r="M456" s="92" t="str">
        <f t="shared" si="90"/>
        <v>      </v>
      </c>
      <c r="N456" s="5"/>
    </row>
    <row r="457" spans="1:14" s="3" customFormat="1" ht="16.5" customHeight="1" outlineLevel="2">
      <c r="A457" s="7" t="str">
        <f t="shared" si="91"/>
        <v>PDF</v>
      </c>
      <c r="B457" s="8">
        <v>160</v>
      </c>
      <c r="C457" s="42"/>
      <c r="D457" s="9" t="s">
        <v>310</v>
      </c>
      <c r="E457" s="9" t="s">
        <v>52</v>
      </c>
      <c r="F457" s="9" t="s">
        <v>218</v>
      </c>
      <c r="G457" s="10">
        <v>39661</v>
      </c>
      <c r="H457" s="11"/>
      <c r="I457" s="11"/>
      <c r="J457" s="90" t="str">
        <f t="shared" si="88"/>
        <v>Path=N:\Bhc\Eplans\Sdd\newstandard\
15B01-08B.pdf</v>
      </c>
      <c r="K457" s="64" t="str">
        <f t="shared" si="84"/>
        <v>15B01-08B      FENCE WOVEN WIRE </v>
      </c>
      <c r="L457" s="76">
        <f t="shared" si="85"/>
        <v>9</v>
      </c>
      <c r="M457" s="92" t="str">
        <f t="shared" si="90"/>
        <v>      </v>
      </c>
      <c r="N457" s="5"/>
    </row>
    <row r="458" spans="1:14" s="3" customFormat="1" ht="16.5" customHeight="1" outlineLevel="2">
      <c r="A458" s="7" t="str">
        <f t="shared" si="91"/>
        <v>PDF</v>
      </c>
      <c r="B458" s="8"/>
      <c r="C458" s="42"/>
      <c r="D458" s="9" t="s">
        <v>414</v>
      </c>
      <c r="E458" s="9"/>
      <c r="F458" s="9" t="s">
        <v>354</v>
      </c>
      <c r="G458" s="10">
        <v>42125</v>
      </c>
      <c r="H458" s="11"/>
      <c r="I458" s="11"/>
      <c r="J458" s="90" t="str">
        <f t="shared" si="88"/>
        <v>Path=N:\Bhc\Eplans\Sdd\newstandard\
15B03-15A.pdf</v>
      </c>
      <c r="K458" s="64" t="str">
        <f t="shared" si="84"/>
        <v>15B03-15A      FENCE CHAIN LINK</v>
      </c>
      <c r="L458" s="76">
        <f t="shared" si="85"/>
        <v>9</v>
      </c>
      <c r="M458" s="92" t="str">
        <f t="shared" si="90"/>
        <v>      </v>
      </c>
      <c r="N458" s="5"/>
    </row>
    <row r="459" spans="1:14" s="3" customFormat="1" ht="16.5" customHeight="1" outlineLevel="2">
      <c r="A459" s="7" t="str">
        <f t="shared" si="91"/>
        <v>PDF</v>
      </c>
      <c r="B459" s="8">
        <v>161</v>
      </c>
      <c r="C459" s="42"/>
      <c r="D459" s="9" t="s">
        <v>415</v>
      </c>
      <c r="E459" s="9" t="s">
        <v>52</v>
      </c>
      <c r="F459" s="9" t="s">
        <v>354</v>
      </c>
      <c r="G459" s="10">
        <v>42125</v>
      </c>
      <c r="H459" s="11"/>
      <c r="I459" s="11"/>
      <c r="J459" s="90" t="str">
        <f t="shared" si="88"/>
        <v>Path=N:\Bhc\Eplans\Sdd\newstandard\
15B03-15B.pdf</v>
      </c>
      <c r="K459" s="64" t="str">
        <f t="shared" si="84"/>
        <v>15B03-15B      FENCE CHAIN LINK</v>
      </c>
      <c r="L459" s="76">
        <f t="shared" si="85"/>
        <v>9</v>
      </c>
      <c r="M459" s="92" t="str">
        <f t="shared" si="90"/>
        <v>      </v>
      </c>
      <c r="N459" s="5"/>
    </row>
    <row r="460" spans="1:14" s="3" customFormat="1" ht="16.5" customHeight="1" outlineLevel="2">
      <c r="A460" s="7" t="str">
        <f t="shared" si="91"/>
        <v>PDF</v>
      </c>
      <c r="B460" s="8"/>
      <c r="C460" s="42"/>
      <c r="D460" s="9" t="s">
        <v>311</v>
      </c>
      <c r="E460" s="9"/>
      <c r="F460" s="9" t="s">
        <v>151</v>
      </c>
      <c r="G460" s="10">
        <v>36982</v>
      </c>
      <c r="H460" s="11"/>
      <c r="I460" s="11"/>
      <c r="J460" s="90" t="str">
        <f t="shared" si="88"/>
        <v>Path=N:\Bhc\Eplans\Sdd\newstandard\
15B10-01A.pdf</v>
      </c>
      <c r="K460" s="64" t="str">
        <f t="shared" si="84"/>
        <v>15B10-01A      WOOD GATE, DOUBLE LEAF </v>
      </c>
      <c r="L460" s="76">
        <f t="shared" si="85"/>
        <v>9</v>
      </c>
      <c r="M460" s="92" t="str">
        <f t="shared" si="90"/>
        <v>      </v>
      </c>
      <c r="N460" s="5"/>
    </row>
    <row r="461" spans="1:14" s="3" customFormat="1" ht="16.5" customHeight="1" outlineLevel="2">
      <c r="A461" s="7" t="str">
        <f t="shared" si="91"/>
        <v>PDF</v>
      </c>
      <c r="B461" s="8"/>
      <c r="C461" s="42"/>
      <c r="D461" s="9" t="s">
        <v>312</v>
      </c>
      <c r="E461" s="9"/>
      <c r="F461" s="9" t="s">
        <v>151</v>
      </c>
      <c r="G461" s="10">
        <v>36982</v>
      </c>
      <c r="H461" s="11"/>
      <c r="I461" s="11"/>
      <c r="J461" s="90" t="str">
        <f t="shared" si="88"/>
        <v>Path=N:\Bhc\Eplans\Sdd\newstandard\
15B10-01B.pdf</v>
      </c>
      <c r="K461" s="64" t="str">
        <f t="shared" si="84"/>
        <v>15B10-01B      WOOD GATE, DOUBLE LEAF </v>
      </c>
      <c r="L461" s="76">
        <f t="shared" si="85"/>
        <v>9</v>
      </c>
      <c r="M461" s="92" t="str">
        <f t="shared" si="90"/>
        <v>      </v>
      </c>
      <c r="N461" s="5"/>
    </row>
    <row r="462" spans="1:14" s="3" customFormat="1" ht="16.5" customHeight="1" outlineLevel="2">
      <c r="A462" s="7" t="str">
        <f t="shared" si="91"/>
        <v>PDF</v>
      </c>
      <c r="B462" s="8">
        <v>168</v>
      </c>
      <c r="C462" s="42"/>
      <c r="D462" s="9" t="s">
        <v>313</v>
      </c>
      <c r="E462" s="9" t="s">
        <v>52</v>
      </c>
      <c r="F462" s="9" t="s">
        <v>151</v>
      </c>
      <c r="G462" s="10">
        <v>36982</v>
      </c>
      <c r="H462" s="11"/>
      <c r="I462" s="11"/>
      <c r="J462" s="90" t="str">
        <f t="shared" si="88"/>
        <v>Path=N:\Bhc\Eplans\Sdd\newstandard\
15B10-01C.pdf</v>
      </c>
      <c r="K462" s="64" t="str">
        <f t="shared" si="84"/>
        <v>15B10-01C      WOOD GATE, DOUBLE LEAF </v>
      </c>
      <c r="L462" s="76">
        <f t="shared" si="85"/>
        <v>9</v>
      </c>
      <c r="M462" s="92" t="str">
        <f t="shared" si="90"/>
        <v>      </v>
      </c>
      <c r="N462" s="5"/>
    </row>
    <row r="463" spans="1:14" s="3" customFormat="1" ht="16.5" customHeight="1" outlineLevel="2">
      <c r="A463" s="7" t="str">
        <f t="shared" si="91"/>
        <v>PDF</v>
      </c>
      <c r="B463" s="8"/>
      <c r="C463" s="42"/>
      <c r="D463" s="9" t="s">
        <v>314</v>
      </c>
      <c r="E463" s="9"/>
      <c r="F463" s="9" t="s">
        <v>152</v>
      </c>
      <c r="G463" s="10">
        <v>36982</v>
      </c>
      <c r="H463" s="11"/>
      <c r="I463" s="11"/>
      <c r="J463" s="90" t="str">
        <f t="shared" si="88"/>
        <v>Path=N:\Bhc\Eplans\Sdd\newstandard\
15B11-01A.pdf</v>
      </c>
      <c r="K463" s="64" t="str">
        <f t="shared" si="84"/>
        <v>15B11-01A      WOOD GATE, SINGLE LEAF </v>
      </c>
      <c r="L463" s="76">
        <f t="shared" si="85"/>
        <v>9</v>
      </c>
      <c r="M463" s="92" t="str">
        <f t="shared" si="90"/>
        <v>      </v>
      </c>
      <c r="N463" s="5"/>
    </row>
    <row r="464" spans="1:14" s="3" customFormat="1" ht="16.5" customHeight="1" outlineLevel="2">
      <c r="A464" s="7" t="str">
        <f t="shared" si="91"/>
        <v>PDF</v>
      </c>
      <c r="B464" s="8">
        <v>169</v>
      </c>
      <c r="C464" s="42"/>
      <c r="D464" s="9" t="s">
        <v>315</v>
      </c>
      <c r="E464" s="9" t="s">
        <v>52</v>
      </c>
      <c r="F464" s="9" t="s">
        <v>152</v>
      </c>
      <c r="G464" s="10">
        <v>36982</v>
      </c>
      <c r="H464" s="11"/>
      <c r="I464" s="11"/>
      <c r="J464" s="90" t="str">
        <f t="shared" si="88"/>
        <v>Path=N:\Bhc\Eplans\Sdd\newstandard\
15B11-01B.pdf</v>
      </c>
      <c r="K464" s="64" t="str">
        <f t="shared" si="84"/>
        <v>15B11-01B      WOOD GATE, SINGLE LEAF </v>
      </c>
      <c r="L464" s="76">
        <f t="shared" si="85"/>
        <v>9</v>
      </c>
      <c r="M464" s="92" t="str">
        <f t="shared" si="90"/>
        <v>      </v>
      </c>
      <c r="N464" s="5"/>
    </row>
    <row r="465" spans="1:14" s="3" customFormat="1" ht="16.5" customHeight="1" outlineLevel="2">
      <c r="A465" s="7" t="str">
        <f t="shared" si="91"/>
        <v>PDF</v>
      </c>
      <c r="B465" s="8"/>
      <c r="C465" s="42"/>
      <c r="D465" s="9" t="s">
        <v>316</v>
      </c>
      <c r="E465" s="9"/>
      <c r="F465" s="9" t="s">
        <v>153</v>
      </c>
      <c r="G465" s="10">
        <v>36982</v>
      </c>
      <c r="H465" s="11"/>
      <c r="I465" s="11"/>
      <c r="J465" s="90" t="str">
        <f t="shared" si="88"/>
        <v>Path=N:\Bhc\Eplans\Sdd\newstandard\
15B12-01A.pdf</v>
      </c>
      <c r="K465" s="64" t="str">
        <f t="shared" si="84"/>
        <v>15B12-01A      PIPE GATE DETAILS </v>
      </c>
      <c r="L465" s="76">
        <f t="shared" si="85"/>
        <v>9</v>
      </c>
      <c r="M465" s="92" t="str">
        <f t="shared" si="90"/>
        <v>      </v>
      </c>
      <c r="N465" s="5"/>
    </row>
    <row r="466" spans="1:14" s="3" customFormat="1" ht="16.5" customHeight="1" outlineLevel="2">
      <c r="A466" s="7" t="str">
        <f t="shared" si="91"/>
        <v>PDF</v>
      </c>
      <c r="B466" s="8">
        <v>170</v>
      </c>
      <c r="C466" s="42"/>
      <c r="D466" s="9" t="s">
        <v>317</v>
      </c>
      <c r="E466" s="9" t="s">
        <v>52</v>
      </c>
      <c r="F466" s="9" t="s">
        <v>153</v>
      </c>
      <c r="G466" s="10">
        <v>36982</v>
      </c>
      <c r="H466" s="11"/>
      <c r="I466" s="11"/>
      <c r="J466" s="90" t="str">
        <f t="shared" si="88"/>
        <v>Path=N:\Bhc\Eplans\Sdd\newstandard\
15B12-01B.pdf</v>
      </c>
      <c r="K466" s="64" t="str">
        <f t="shared" si="84"/>
        <v>15B12-01B      PIPE GATE DETAILS </v>
      </c>
      <c r="L466" s="76">
        <f t="shared" si="85"/>
        <v>9</v>
      </c>
      <c r="M466" s="92" t="str">
        <f t="shared" si="90"/>
        <v>      </v>
      </c>
      <c r="N466" s="5"/>
    </row>
    <row r="467" spans="1:14" s="3" customFormat="1" ht="16.5" customHeight="1" outlineLevel="1">
      <c r="A467" s="7"/>
      <c r="B467" s="8"/>
      <c r="C467" s="44"/>
      <c r="D467" s="61" t="s">
        <v>53</v>
      </c>
      <c r="E467" s="9"/>
      <c r="F467" s="9"/>
      <c r="G467" s="10"/>
      <c r="H467" s="11"/>
      <c r="I467" s="11"/>
      <c r="J467" s="90"/>
      <c r="K467" s="64" t="str">
        <f t="shared" si="84"/>
        <v>MARKING AND SIGNING </v>
      </c>
      <c r="L467" s="76">
        <f t="shared" si="85"/>
        <v>20</v>
      </c>
      <c r="M467" s="92">
        <f>REPT(" ",20-L467)</f>
      </c>
      <c r="N467" s="5"/>
    </row>
    <row r="468" spans="1:14" s="12" customFormat="1" ht="16.5" customHeight="1" outlineLevel="2">
      <c r="A468" s="7" t="str">
        <f aca="true" t="shared" si="92" ref="A468:A495">HYPERLINK(CONCATENATE(D468,".pdf"),"PDF")</f>
        <v>PDF</v>
      </c>
      <c r="B468" s="8"/>
      <c r="C468" s="42"/>
      <c r="D468" s="9" t="s">
        <v>889</v>
      </c>
      <c r="E468" s="9"/>
      <c r="F468" s="9" t="s">
        <v>192</v>
      </c>
      <c r="G468" s="10">
        <v>45139</v>
      </c>
      <c r="H468" s="11"/>
      <c r="I468" s="11"/>
      <c r="J468" s="90" t="str">
        <f aca="true" t="shared" si="93" ref="J468:J475">CONCATENATE($J$11,CHAR(10),D468,".pdf")</f>
        <v>Path=N:\Bhc\Eplans\Sdd\newstandard\
15C02-09A.pdf</v>
      </c>
      <c r="K468" s="64" t="str">
        <f aca="true" t="shared" si="94" ref="K468:K475">CONCATENATE(D468,M468,F468)</f>
        <v>15C02-09A      BARRICADES AND SIGNS FOR MAINLINE CLOSURES </v>
      </c>
      <c r="L468" s="76">
        <f aca="true" t="shared" si="95" ref="L468:L475">LEN(D468)</f>
        <v>9</v>
      </c>
      <c r="M468" s="92" t="str">
        <f aca="true" t="shared" si="96" ref="M468:M475">REPT(" ",15-L468)</f>
        <v>      </v>
      </c>
      <c r="N468" s="11"/>
    </row>
    <row r="469" spans="1:14" s="12" customFormat="1" ht="16.5" customHeight="1" outlineLevel="2">
      <c r="A469" s="7" t="str">
        <f t="shared" si="92"/>
        <v>PDF</v>
      </c>
      <c r="B469" s="8"/>
      <c r="C469" s="42"/>
      <c r="D469" s="9" t="s">
        <v>890</v>
      </c>
      <c r="E469" s="9"/>
      <c r="F469" s="9" t="s">
        <v>592</v>
      </c>
      <c r="G469" s="10">
        <v>45139</v>
      </c>
      <c r="H469" s="11"/>
      <c r="I469" s="11"/>
      <c r="J469" s="90" t="str">
        <f t="shared" si="93"/>
        <v>Path=N:\Bhc\Eplans\Sdd\newstandard\
15C02-09B.pdf</v>
      </c>
      <c r="K469" s="64" t="str">
        <f t="shared" si="94"/>
        <v>15C02-09B      BARRICADES AND SIGNS FOR VARIOUS CLOSURES </v>
      </c>
      <c r="L469" s="76">
        <f t="shared" si="95"/>
        <v>9</v>
      </c>
      <c r="M469" s="92" t="str">
        <f t="shared" si="96"/>
        <v>      </v>
      </c>
      <c r="N469" s="11"/>
    </row>
    <row r="470" spans="1:14" s="12" customFormat="1" ht="16.5" customHeight="1" outlineLevel="2">
      <c r="A470" s="7" t="str">
        <f t="shared" si="92"/>
        <v>PDF</v>
      </c>
      <c r="B470" s="8"/>
      <c r="C470" s="42"/>
      <c r="D470" s="9" t="s">
        <v>891</v>
      </c>
      <c r="E470" s="9"/>
      <c r="F470" s="9" t="s">
        <v>193</v>
      </c>
      <c r="G470" s="10">
        <v>45139</v>
      </c>
      <c r="H470" s="11"/>
      <c r="I470" s="11"/>
      <c r="J470" s="90" t="str">
        <f t="shared" si="93"/>
        <v>Path=N:\Bhc\Eplans\Sdd\newstandard\
15C02-09C.pdf</v>
      </c>
      <c r="K470" s="64" t="str">
        <f t="shared" si="94"/>
        <v>15C02-09C      DETOUR SIGNING FOR MAINLINE CLOSURES </v>
      </c>
      <c r="L470" s="76">
        <f t="shared" si="95"/>
        <v>9</v>
      </c>
      <c r="M470" s="92" t="str">
        <f t="shared" si="96"/>
        <v>      </v>
      </c>
      <c r="N470" s="11"/>
    </row>
    <row r="471" spans="1:14" s="12" customFormat="1" ht="16.5" customHeight="1" outlineLevel="2">
      <c r="A471" s="7" t="str">
        <f t="shared" si="92"/>
        <v>PDF</v>
      </c>
      <c r="B471" s="8"/>
      <c r="C471" s="42"/>
      <c r="D471" s="9" t="s">
        <v>892</v>
      </c>
      <c r="E471" s="9"/>
      <c r="F471" s="9" t="s">
        <v>585</v>
      </c>
      <c r="G471" s="10">
        <v>45139</v>
      </c>
      <c r="H471" s="11"/>
      <c r="I471" s="11"/>
      <c r="J471" s="90" t="str">
        <f t="shared" si="93"/>
        <v>Path=N:\Bhc\Eplans\Sdd\newstandard\
15C02-09D.pdf</v>
      </c>
      <c r="K471" s="64" t="str">
        <f t="shared" si="94"/>
        <v>15C02-09D      ON RAMP LANE CLOSURE</v>
      </c>
      <c r="L471" s="76">
        <f t="shared" si="95"/>
        <v>9</v>
      </c>
      <c r="M471" s="92" t="str">
        <f t="shared" si="96"/>
        <v>      </v>
      </c>
      <c r="N471" s="11"/>
    </row>
    <row r="472" spans="1:14" s="12" customFormat="1" ht="16.5" customHeight="1" outlineLevel="2">
      <c r="A472" s="7" t="str">
        <f t="shared" si="92"/>
        <v>PDF</v>
      </c>
      <c r="B472" s="8"/>
      <c r="C472" s="42"/>
      <c r="D472" s="9" t="s">
        <v>893</v>
      </c>
      <c r="E472" s="9"/>
      <c r="F472" s="9" t="s">
        <v>586</v>
      </c>
      <c r="G472" s="10">
        <v>45139</v>
      </c>
      <c r="H472" s="11"/>
      <c r="I472" s="11"/>
      <c r="J472" s="90" t="str">
        <f t="shared" si="93"/>
        <v>Path=N:\Bhc\Eplans\Sdd\newstandard\
15C02-09E.pdf</v>
      </c>
      <c r="K472" s="64" t="str">
        <f t="shared" si="94"/>
        <v>15C02-09E      OFF RAMP LANE CLOSURE</v>
      </c>
      <c r="L472" s="76">
        <f t="shared" si="95"/>
        <v>9</v>
      </c>
      <c r="M472" s="92" t="str">
        <f t="shared" si="96"/>
        <v>      </v>
      </c>
      <c r="N472" s="11"/>
    </row>
    <row r="473" spans="1:14" s="12" customFormat="1" ht="16.5" customHeight="1" outlineLevel="2">
      <c r="A473" s="7" t="str">
        <f t="shared" si="92"/>
        <v>PDF</v>
      </c>
      <c r="B473" s="8"/>
      <c r="C473" s="42"/>
      <c r="D473" s="9" t="s">
        <v>894</v>
      </c>
      <c r="E473" s="9"/>
      <c r="F473" s="9" t="s">
        <v>587</v>
      </c>
      <c r="G473" s="10">
        <v>45139</v>
      </c>
      <c r="H473" s="11"/>
      <c r="I473" s="11"/>
      <c r="J473" s="90" t="str">
        <f t="shared" si="93"/>
        <v>Path=N:\Bhc\Eplans\Sdd\newstandard\
15C02-09F.pdf</v>
      </c>
      <c r="K473" s="64" t="str">
        <f t="shared" si="94"/>
        <v>15C02-09F      ADVANCED WIDTH RESTRICTION SIGNING</v>
      </c>
      <c r="L473" s="76">
        <f t="shared" si="95"/>
        <v>9</v>
      </c>
      <c r="M473" s="92" t="str">
        <f t="shared" si="96"/>
        <v>      </v>
      </c>
      <c r="N473" s="11"/>
    </row>
    <row r="474" spans="1:14" s="12" customFormat="1" ht="16.5" customHeight="1" outlineLevel="2">
      <c r="A474" s="7" t="str">
        <f t="shared" si="92"/>
        <v>PDF</v>
      </c>
      <c r="B474" s="8"/>
      <c r="C474" s="42"/>
      <c r="D474" s="9" t="s">
        <v>895</v>
      </c>
      <c r="E474" s="9"/>
      <c r="F474" s="9" t="s">
        <v>897</v>
      </c>
      <c r="G474" s="10">
        <v>45139</v>
      </c>
      <c r="H474" s="11"/>
      <c r="I474" s="11"/>
      <c r="J474" s="90" t="str">
        <f t="shared" si="93"/>
        <v>Path=N:\Bhc\Eplans\Sdd\newstandard\
15C02-09G.pdf</v>
      </c>
      <c r="K474" s="64" t="str">
        <f t="shared" si="94"/>
        <v>15C02-09G      TRAFFIC CONTROL FOR ENTRANCE RAMP CLOSURE</v>
      </c>
      <c r="L474" s="76">
        <f t="shared" si="95"/>
        <v>9</v>
      </c>
      <c r="M474" s="92" t="str">
        <f t="shared" si="96"/>
        <v>      </v>
      </c>
      <c r="N474" s="11"/>
    </row>
    <row r="475" spans="1:14" s="12" customFormat="1" ht="16.5" customHeight="1" outlineLevel="2">
      <c r="A475" s="7" t="str">
        <f t="shared" si="92"/>
        <v>PDF</v>
      </c>
      <c r="B475" s="8"/>
      <c r="C475" s="42"/>
      <c r="D475" s="9" t="s">
        <v>896</v>
      </c>
      <c r="E475" s="9"/>
      <c r="F475" s="9" t="s">
        <v>898</v>
      </c>
      <c r="G475" s="10">
        <v>45139</v>
      </c>
      <c r="H475" s="11"/>
      <c r="I475" s="11"/>
      <c r="J475" s="90" t="str">
        <f t="shared" si="93"/>
        <v>Path=N:\Bhc\Eplans\Sdd\newstandard\
15C02-09H.pdf</v>
      </c>
      <c r="K475" s="64" t="str">
        <f t="shared" si="94"/>
        <v>15C02-09H      MODIFIED ROUTE ASSEMBLY FOR DETOUR SIGNING</v>
      </c>
      <c r="L475" s="76">
        <f t="shared" si="95"/>
        <v>9</v>
      </c>
      <c r="M475" s="92" t="str">
        <f t="shared" si="96"/>
        <v>      </v>
      </c>
      <c r="N475" s="11"/>
    </row>
    <row r="476" spans="1:14" s="3" customFormat="1" ht="16.5" customHeight="1" outlineLevel="2">
      <c r="A476" s="7" t="str">
        <f t="shared" si="92"/>
        <v>PDF</v>
      </c>
      <c r="B476" s="8">
        <v>171</v>
      </c>
      <c r="C476" s="42"/>
      <c r="D476" s="9" t="s">
        <v>547</v>
      </c>
      <c r="E476" s="9" t="s">
        <v>54</v>
      </c>
      <c r="F476" s="9" t="s">
        <v>194</v>
      </c>
      <c r="G476" s="10">
        <v>43313</v>
      </c>
      <c r="H476" s="11"/>
      <c r="I476" s="11"/>
      <c r="J476" s="90" t="str">
        <f t="shared" si="88"/>
        <v>Path=N:\Bhc\Eplans\Sdd\newstandard\
15C03-05.pdf</v>
      </c>
      <c r="K476" s="64" t="str">
        <f t="shared" si="84"/>
        <v>15C03-05       BARRICADES AND SIGNS FOR SIDEROAD CLOSURES </v>
      </c>
      <c r="L476" s="76">
        <f t="shared" si="85"/>
        <v>8</v>
      </c>
      <c r="M476" s="92" t="str">
        <f aca="true" t="shared" si="97" ref="M476:M484">REPT(" ",15-L476)</f>
        <v>       </v>
      </c>
      <c r="N476" s="5"/>
    </row>
    <row r="477" spans="1:14" s="3" customFormat="1" ht="16.5" customHeight="1" outlineLevel="2">
      <c r="A477" s="7" t="str">
        <f t="shared" si="92"/>
        <v>PDF</v>
      </c>
      <c r="B477" s="8">
        <v>172</v>
      </c>
      <c r="C477" s="42"/>
      <c r="D477" s="9" t="s">
        <v>548</v>
      </c>
      <c r="E477" s="9" t="s">
        <v>54</v>
      </c>
      <c r="F477" s="9" t="s">
        <v>154</v>
      </c>
      <c r="G477" s="10">
        <v>43313</v>
      </c>
      <c r="H477" s="11"/>
      <c r="I477" s="11"/>
      <c r="J477" s="90" t="str">
        <f t="shared" si="88"/>
        <v>Path=N:\Bhc\Eplans\Sdd\newstandard\
15C04-05.pdf</v>
      </c>
      <c r="K477" s="64" t="str">
        <f t="shared" si="84"/>
        <v>15C04-05       TRAFFIC CONTROL, ADVANCE WARNING SIGNS 45 M.P.H. OR GREATER TWO-WAY UNDIVIDED ROAD OPEN TO TRAFFIC</v>
      </c>
      <c r="L477" s="76">
        <f t="shared" si="85"/>
        <v>8</v>
      </c>
      <c r="M477" s="92" t="str">
        <f t="shared" si="97"/>
        <v>       </v>
      </c>
      <c r="N477" s="5"/>
    </row>
    <row r="478" spans="1:14" s="3" customFormat="1" ht="16.5" customHeight="1" outlineLevel="2">
      <c r="A478" s="7" t="str">
        <f t="shared" si="92"/>
        <v>PDF</v>
      </c>
      <c r="B478" s="8">
        <v>173</v>
      </c>
      <c r="C478" s="42"/>
      <c r="D478" s="9" t="s">
        <v>549</v>
      </c>
      <c r="E478" s="9" t="s">
        <v>54</v>
      </c>
      <c r="F478" s="9" t="s">
        <v>155</v>
      </c>
      <c r="G478" s="10">
        <v>43313</v>
      </c>
      <c r="H478" s="11"/>
      <c r="I478" s="11"/>
      <c r="J478" s="90" t="str">
        <f t="shared" si="88"/>
        <v>Path=N:\Bhc\Eplans\Sdd\newstandard\
15C05-05.pdf</v>
      </c>
      <c r="K478" s="64" t="str">
        <f t="shared" si="84"/>
        <v>15C05-05       TRAFFIC CONTROL, ADVANCE WARNING SIGNS 40 M.P.H. OR LESS  </v>
      </c>
      <c r="L478" s="76">
        <f t="shared" si="85"/>
        <v>8</v>
      </c>
      <c r="M478" s="92" t="str">
        <f t="shared" si="97"/>
        <v>       </v>
      </c>
      <c r="N478" s="5"/>
    </row>
    <row r="479" spans="1:14" s="12" customFormat="1" ht="16.5" customHeight="1" outlineLevel="2">
      <c r="A479" s="7" t="str">
        <f t="shared" si="92"/>
        <v>PDF</v>
      </c>
      <c r="B479" s="8"/>
      <c r="C479" s="42"/>
      <c r="D479" s="9" t="s">
        <v>899</v>
      </c>
      <c r="E479" s="9"/>
      <c r="F479" s="9" t="s">
        <v>156</v>
      </c>
      <c r="G479" s="10">
        <v>45139</v>
      </c>
      <c r="H479" s="11"/>
      <c r="I479" s="11"/>
      <c r="J479" s="90" t="str">
        <f>CONCATENATE($J$11,CHAR(10),D479,".pdf")</f>
        <v>Path=N:\Bhc\Eplans\Sdd\newstandard\
15C06-12.pdf</v>
      </c>
      <c r="K479" s="64" t="str">
        <f>CONCATENATE(D479,M479,F479)</f>
        <v>15C06-12       SIGNING &amp; MARKING FOR TWO LANE BRIDGES </v>
      </c>
      <c r="L479" s="76">
        <f>LEN(D479)</f>
        <v>8</v>
      </c>
      <c r="M479" s="92" t="str">
        <f>REPT(" ",15-L479)</f>
        <v>       </v>
      </c>
      <c r="N479" s="11"/>
    </row>
    <row r="480" spans="1:14" s="3" customFormat="1" ht="16.5" customHeight="1" outlineLevel="2">
      <c r="A480" s="7" t="str">
        <f t="shared" si="92"/>
        <v>PDF</v>
      </c>
      <c r="B480" s="8">
        <v>175</v>
      </c>
      <c r="C480" s="42"/>
      <c r="D480" s="9" t="s">
        <v>607</v>
      </c>
      <c r="E480" s="9" t="s">
        <v>54</v>
      </c>
      <c r="F480" s="9" t="s">
        <v>157</v>
      </c>
      <c r="G480" s="10">
        <v>43862</v>
      </c>
      <c r="H480" s="11"/>
      <c r="I480" s="11"/>
      <c r="J480" s="90" t="str">
        <f t="shared" si="88"/>
        <v>Path=N:\Bhc\Eplans\Sdd\newstandard\
15C07-15A.pdf</v>
      </c>
      <c r="K480" s="64" t="str">
        <f t="shared" si="84"/>
        <v>15C07-15A      PAVEMENT MARKING SYMBOLS </v>
      </c>
      <c r="L480" s="76">
        <f t="shared" si="85"/>
        <v>9</v>
      </c>
      <c r="M480" s="92" t="str">
        <f t="shared" si="97"/>
        <v>      </v>
      </c>
      <c r="N480" s="5"/>
    </row>
    <row r="481" spans="1:14" s="3" customFormat="1" ht="16.5" customHeight="1" outlineLevel="2">
      <c r="A481" s="7" t="str">
        <f t="shared" si="92"/>
        <v>PDF</v>
      </c>
      <c r="B481" s="8">
        <v>176</v>
      </c>
      <c r="C481" s="42"/>
      <c r="D481" s="9" t="s">
        <v>608</v>
      </c>
      <c r="E481" s="9" t="s">
        <v>54</v>
      </c>
      <c r="F481" s="9" t="s">
        <v>195</v>
      </c>
      <c r="G481" s="10">
        <v>43862</v>
      </c>
      <c r="H481" s="11"/>
      <c r="I481" s="11"/>
      <c r="J481" s="90" t="str">
        <f t="shared" si="88"/>
        <v>Path=N:\Bhc\Eplans\Sdd\newstandard\
15C07-15B.pdf</v>
      </c>
      <c r="K481" s="64" t="str">
        <f t="shared" si="84"/>
        <v>15C07-15B      PAVEMENT MARKING WORDS</v>
      </c>
      <c r="L481" s="76">
        <f t="shared" si="85"/>
        <v>9</v>
      </c>
      <c r="M481" s="92" t="str">
        <f t="shared" si="97"/>
        <v>      </v>
      </c>
      <c r="N481" s="5"/>
    </row>
    <row r="482" spans="1:14" s="3" customFormat="1" ht="16.5" customHeight="1" outlineLevel="2">
      <c r="A482" s="7" t="str">
        <f t="shared" si="92"/>
        <v>PDF</v>
      </c>
      <c r="B482" s="8">
        <v>176</v>
      </c>
      <c r="C482" s="42"/>
      <c r="D482" s="9" t="s">
        <v>609</v>
      </c>
      <c r="E482" s="9" t="s">
        <v>54</v>
      </c>
      <c r="F482" s="9" t="s">
        <v>226</v>
      </c>
      <c r="G482" s="10">
        <v>43862</v>
      </c>
      <c r="H482" s="11"/>
      <c r="I482" s="11"/>
      <c r="J482" s="90" t="str">
        <f t="shared" si="88"/>
        <v>Path=N:\Bhc\Eplans\Sdd\newstandard\
15C07-15C.pdf</v>
      </c>
      <c r="K482" s="64" t="str">
        <f t="shared" si="84"/>
        <v>15C07-15C      PAVEMENT MARKING ARROWS</v>
      </c>
      <c r="L482" s="76">
        <f t="shared" si="85"/>
        <v>9</v>
      </c>
      <c r="M482" s="92" t="str">
        <f t="shared" si="97"/>
        <v>      </v>
      </c>
      <c r="N482" s="5"/>
    </row>
    <row r="483" spans="1:14" s="3" customFormat="1" ht="16.5" customHeight="1" outlineLevel="2">
      <c r="A483" s="7" t="str">
        <f t="shared" si="92"/>
        <v>PDF</v>
      </c>
      <c r="B483" s="8">
        <v>176</v>
      </c>
      <c r="C483" s="42"/>
      <c r="D483" s="9" t="s">
        <v>610</v>
      </c>
      <c r="E483" s="9" t="s">
        <v>54</v>
      </c>
      <c r="F483" s="9" t="s">
        <v>230</v>
      </c>
      <c r="G483" s="10">
        <v>43862</v>
      </c>
      <c r="H483" s="11"/>
      <c r="I483" s="11"/>
      <c r="J483" s="90" t="str">
        <f t="shared" si="88"/>
        <v>Path=N:\Bhc\Eplans\Sdd\newstandard\
15C07-15D.pdf</v>
      </c>
      <c r="K483" s="64" t="str">
        <f t="shared" si="84"/>
        <v>15C07-15D      ROUNDABOUT ARROWS</v>
      </c>
      <c r="L483" s="76">
        <f t="shared" si="85"/>
        <v>9</v>
      </c>
      <c r="M483" s="92" t="str">
        <f t="shared" si="97"/>
        <v>      </v>
      </c>
      <c r="N483" s="5"/>
    </row>
    <row r="484" spans="1:14" s="3" customFormat="1" ht="16.5" customHeight="1" outlineLevel="2">
      <c r="A484" s="7" t="str">
        <f t="shared" si="92"/>
        <v>PDF</v>
      </c>
      <c r="B484" s="8">
        <v>176</v>
      </c>
      <c r="C484" s="42"/>
      <c r="D484" s="9" t="s">
        <v>611</v>
      </c>
      <c r="E484" s="9" t="s">
        <v>54</v>
      </c>
      <c r="F484" s="9" t="s">
        <v>158</v>
      </c>
      <c r="G484" s="10">
        <v>43862</v>
      </c>
      <c r="H484" s="11"/>
      <c r="I484" s="11"/>
      <c r="J484" s="90" t="str">
        <f t="shared" si="88"/>
        <v>Path=N:\Bhc\Eplans\Sdd\newstandard\
15C07-15E.pdf</v>
      </c>
      <c r="K484" s="64" t="str">
        <f t="shared" si="84"/>
        <v>15C07-15E      PAVEMENT MARKING FOR BIKE LANES </v>
      </c>
      <c r="L484" s="76">
        <f t="shared" si="85"/>
        <v>9</v>
      </c>
      <c r="M484" s="92" t="str">
        <f t="shared" si="97"/>
        <v>      </v>
      </c>
      <c r="N484" s="5"/>
    </row>
    <row r="485" spans="1:14" s="12" customFormat="1" ht="16.5" customHeight="1" outlineLevel="2">
      <c r="A485" s="7" t="str">
        <f>HYPERLINK(CONCATENATE(D485,".pdf"),"PDF")</f>
        <v>PDF</v>
      </c>
      <c r="B485" s="8"/>
      <c r="C485" s="42"/>
      <c r="D485" s="9" t="s">
        <v>900</v>
      </c>
      <c r="E485" s="9"/>
      <c r="F485" s="9" t="s">
        <v>904</v>
      </c>
      <c r="G485" s="10">
        <v>45139</v>
      </c>
      <c r="H485" s="11"/>
      <c r="I485" s="11"/>
      <c r="J485" s="90" t="str">
        <f>CONCATENATE($J$11,CHAR(10),D485,".pdf")</f>
        <v>Path=N:\Bhc\Eplans\Sdd\newstandard\
15C08-23A.pdf</v>
      </c>
      <c r="K485" s="64" t="str">
        <f aca="true" t="shared" si="98" ref="K485:K490">CONCATENATE(D485,M485,F485)</f>
        <v>15C08-23A      PERMANENT LONGITUDINAL PAVEMENT MARKINGS</v>
      </c>
      <c r="L485" s="76">
        <f aca="true" t="shared" si="99" ref="L485:L490">LEN(D485)</f>
        <v>9</v>
      </c>
      <c r="M485" s="92" t="str">
        <f>REPT(" ",15-L485)</f>
        <v>      </v>
      </c>
      <c r="N485" s="11"/>
    </row>
    <row r="486" spans="1:14" s="12" customFormat="1" ht="16.5" customHeight="1" outlineLevel="2">
      <c r="A486" s="7" t="str">
        <f>HYPERLINK(CONCATENATE(D486,".pdf"),"PDF")</f>
        <v>PDF</v>
      </c>
      <c r="B486" s="8"/>
      <c r="C486" s="42"/>
      <c r="D486" s="9" t="s">
        <v>901</v>
      </c>
      <c r="E486" s="9"/>
      <c r="F486" s="9" t="s">
        <v>783</v>
      </c>
      <c r="G486" s="10">
        <v>45139</v>
      </c>
      <c r="H486" s="11"/>
      <c r="I486" s="11"/>
      <c r="J486" s="90" t="str">
        <f>CONCATENATE($J$11,CHAR(10),D486,".pdf")</f>
        <v>Path=N:\Bhc\Eplans\Sdd\newstandard\
15C08-23B.pdf</v>
      </c>
      <c r="K486" s="64" t="str">
        <f t="shared" si="98"/>
        <v>15C08-23B      TEMPORARY LONGITUDINAL PAVEMENT MARKING</v>
      </c>
      <c r="L486" s="76">
        <f t="shared" si="99"/>
        <v>9</v>
      </c>
      <c r="M486" s="92" t="str">
        <f>REPT(" ",15-L486)</f>
        <v>      </v>
      </c>
      <c r="N486" s="11"/>
    </row>
    <row r="487" spans="1:14" s="12" customFormat="1" ht="16.5" customHeight="1" outlineLevel="2">
      <c r="A487" s="7" t="str">
        <f>HYPERLINK(CONCATENATE(D487,".pdf"),"PDF")</f>
        <v>PDF</v>
      </c>
      <c r="B487" s="8"/>
      <c r="C487" s="42"/>
      <c r="D487" s="9" t="s">
        <v>902</v>
      </c>
      <c r="E487" s="9"/>
      <c r="F487" s="9" t="s">
        <v>456</v>
      </c>
      <c r="G487" s="10">
        <v>45139</v>
      </c>
      <c r="H487" s="11"/>
      <c r="I487" s="11"/>
      <c r="J487" s="90" t="str">
        <f>CONCATENATE($J$11,CHAR(10),D487,".pdf")</f>
        <v>Path=N:\Bhc\Eplans\Sdd\newstandard\
15C08-23C.pdf</v>
      </c>
      <c r="K487" s="64" t="str">
        <f t="shared" si="98"/>
        <v>15C08-23C      PAVEMENT MARKING (TURN LANES) </v>
      </c>
      <c r="L487" s="76">
        <f t="shared" si="99"/>
        <v>9</v>
      </c>
      <c r="M487" s="92" t="str">
        <f>REPT(" ",15-L487)</f>
        <v>      </v>
      </c>
      <c r="N487" s="11"/>
    </row>
    <row r="488" spans="1:14" s="12" customFormat="1" ht="16.5" customHeight="1" outlineLevel="2">
      <c r="A488" s="7" t="str">
        <f>HYPERLINK(CONCATENATE(D488,".pdf"),"PDF")</f>
        <v>PDF</v>
      </c>
      <c r="B488" s="8"/>
      <c r="C488" s="42"/>
      <c r="D488" s="9" t="s">
        <v>903</v>
      </c>
      <c r="E488" s="9"/>
      <c r="F488" s="9" t="s">
        <v>456</v>
      </c>
      <c r="G488" s="10">
        <v>45139</v>
      </c>
      <c r="H488" s="11"/>
      <c r="I488" s="11"/>
      <c r="J488" s="90" t="str">
        <f>CONCATENATE($J$11,CHAR(10),D488,".pdf")</f>
        <v>Path=N:\Bhc\Eplans\Sdd\newstandard\
15C08-23D.pdf</v>
      </c>
      <c r="K488" s="64" t="str">
        <f t="shared" si="98"/>
        <v>15C08-23D      PAVEMENT MARKING (TURN LANES) </v>
      </c>
      <c r="L488" s="76">
        <f t="shared" si="99"/>
        <v>9</v>
      </c>
      <c r="M488" s="92" t="str">
        <f>REPT(" ",15-L488)</f>
        <v>      </v>
      </c>
      <c r="N488" s="11"/>
    </row>
    <row r="489" spans="1:14" s="12" customFormat="1" ht="16.5" customHeight="1" outlineLevel="2">
      <c r="A489" s="7" t="str">
        <f t="shared" si="92"/>
        <v>PDF</v>
      </c>
      <c r="B489" s="8"/>
      <c r="C489" s="42"/>
      <c r="D489" s="9" t="s">
        <v>905</v>
      </c>
      <c r="E489" s="9"/>
      <c r="F489" s="9" t="s">
        <v>965</v>
      </c>
      <c r="G489" s="10">
        <v>45139</v>
      </c>
      <c r="H489" s="11"/>
      <c r="I489" s="11"/>
      <c r="J489" s="90" t="str">
        <f t="shared" si="88"/>
        <v>Path=N:\Bhc\Eplans\Sdd\newstandard\
15C09-13A.pdf</v>
      </c>
      <c r="K489" s="64" t="str">
        <f t="shared" si="98"/>
        <v>15C09-13A      SIGNING AND PAVEMENT MARKING DETAILS FOR RAILROAD-HIGHWAY GRADE CROSSINGS</v>
      </c>
      <c r="L489" s="76">
        <f t="shared" si="99"/>
        <v>9</v>
      </c>
      <c r="M489" s="92" t="str">
        <f aca="true" t="shared" si="100" ref="M489:M495">REPT(" ",15-L489)</f>
        <v>      </v>
      </c>
      <c r="N489" s="11"/>
    </row>
    <row r="490" spans="1:14" s="12" customFormat="1" ht="16.5" customHeight="1" outlineLevel="2">
      <c r="A490" s="7" t="str">
        <f t="shared" si="92"/>
        <v>PDF</v>
      </c>
      <c r="B490" s="8"/>
      <c r="C490" s="42"/>
      <c r="D490" s="9" t="s">
        <v>906</v>
      </c>
      <c r="E490" s="9"/>
      <c r="F490" s="9" t="s">
        <v>203</v>
      </c>
      <c r="G490" s="10">
        <v>45139</v>
      </c>
      <c r="H490" s="11"/>
      <c r="I490" s="11"/>
      <c r="J490" s="90" t="str">
        <f t="shared" si="88"/>
        <v>Path=N:\Bhc\Eplans\Sdd\newstandard\
15C09-13B.pdf</v>
      </c>
      <c r="K490" s="64" t="str">
        <f t="shared" si="98"/>
        <v>15C09-13B      TRUCK STOPPING LANE PAVEMENT MARKINGS</v>
      </c>
      <c r="L490" s="76">
        <f t="shared" si="99"/>
        <v>9</v>
      </c>
      <c r="M490" s="92" t="str">
        <f t="shared" si="100"/>
        <v>      </v>
      </c>
      <c r="N490" s="11"/>
    </row>
    <row r="491" spans="1:14" s="3" customFormat="1" ht="16.5" customHeight="1" outlineLevel="2">
      <c r="A491" s="7" t="str">
        <f t="shared" si="92"/>
        <v>PDF</v>
      </c>
      <c r="B491" s="8"/>
      <c r="C491" s="42"/>
      <c r="D491" s="9" t="s">
        <v>819</v>
      </c>
      <c r="E491" s="9" t="s">
        <v>54</v>
      </c>
      <c r="F491" s="9" t="s">
        <v>513</v>
      </c>
      <c r="G491" s="10">
        <v>44958</v>
      </c>
      <c r="H491" s="11"/>
      <c r="I491" s="11"/>
      <c r="J491" s="90" t="str">
        <f t="shared" si="88"/>
        <v>Path=N:\Bhc\Eplans\Sdd\newstandard\
15C11-10A.pdf</v>
      </c>
      <c r="K491" s="64" t="str">
        <f t="shared" si="84"/>
        <v>15C11-10A      CHANNELIZING DEVICES FLEXIBLE TUBULAR MARKER POST</v>
      </c>
      <c r="L491" s="76">
        <f t="shared" si="85"/>
        <v>9</v>
      </c>
      <c r="M491" s="92" t="str">
        <f t="shared" si="100"/>
        <v>      </v>
      </c>
      <c r="N491" s="5"/>
    </row>
    <row r="492" spans="1:14" s="3" customFormat="1" ht="16.5" customHeight="1" outlineLevel="2">
      <c r="A492" s="7" t="str">
        <f t="shared" si="92"/>
        <v>PDF</v>
      </c>
      <c r="B492" s="8"/>
      <c r="C492" s="42"/>
      <c r="D492" s="9" t="s">
        <v>820</v>
      </c>
      <c r="E492" s="9"/>
      <c r="F492" s="9" t="s">
        <v>514</v>
      </c>
      <c r="G492" s="10">
        <v>44958</v>
      </c>
      <c r="H492" s="11"/>
      <c r="I492" s="11"/>
      <c r="J492" s="90" t="str">
        <f t="shared" si="88"/>
        <v>Path=N:\Bhc\Eplans\Sdd\newstandard\
15C11-10B.pdf</v>
      </c>
      <c r="K492" s="64" t="str">
        <f t="shared" si="84"/>
        <v>15C11-10B      CHANNELIZING DEVICES DRUMS, CONES, BARRICADES AND VERTICAL PANELS</v>
      </c>
      <c r="L492" s="76">
        <f t="shared" si="85"/>
        <v>9</v>
      </c>
      <c r="M492" s="92" t="str">
        <f t="shared" si="100"/>
        <v>      </v>
      </c>
      <c r="N492" s="5"/>
    </row>
    <row r="493" spans="1:14" s="3" customFormat="1" ht="16.5" customHeight="1" outlineLevel="2">
      <c r="A493" s="7" t="str">
        <f t="shared" si="92"/>
        <v>PDF</v>
      </c>
      <c r="B493" s="8">
        <v>190</v>
      </c>
      <c r="C493" s="42"/>
      <c r="D493" s="9" t="s">
        <v>784</v>
      </c>
      <c r="E493" s="9" t="s">
        <v>54</v>
      </c>
      <c r="F493" s="9" t="s">
        <v>468</v>
      </c>
      <c r="G493" s="10">
        <v>44774</v>
      </c>
      <c r="H493" s="11"/>
      <c r="I493" s="11"/>
      <c r="J493" s="90" t="str">
        <f t="shared" si="88"/>
        <v>Path=N:\Bhc\Eplans\Sdd\newstandard\
15C12-09A.pdf</v>
      </c>
      <c r="K493" s="64" t="str">
        <f t="shared" si="84"/>
        <v>15C12-09A      TRAFFIC CONTROL FOR LANE CLOSURE WITH FLAGGING OPERATION</v>
      </c>
      <c r="L493" s="76">
        <f t="shared" si="85"/>
        <v>9</v>
      </c>
      <c r="M493" s="92" t="str">
        <f t="shared" si="100"/>
        <v>      </v>
      </c>
      <c r="N493" s="5"/>
    </row>
    <row r="494" spans="1:14" s="3" customFormat="1" ht="16.5" customHeight="1" outlineLevel="2">
      <c r="A494" s="7" t="str">
        <f t="shared" si="92"/>
        <v>PDF</v>
      </c>
      <c r="B494" s="8">
        <v>191</v>
      </c>
      <c r="C494" s="42"/>
      <c r="D494" s="9" t="s">
        <v>785</v>
      </c>
      <c r="E494" s="9" t="s">
        <v>54</v>
      </c>
      <c r="F494" s="9" t="s">
        <v>786</v>
      </c>
      <c r="G494" s="10">
        <v>44774</v>
      </c>
      <c r="H494" s="11"/>
      <c r="I494" s="11"/>
      <c r="J494" s="90" t="str">
        <f t="shared" si="88"/>
        <v>Path=N:\Bhc\Eplans\Sdd\newstandard\
15C12-09B.pdf</v>
      </c>
      <c r="K494" s="64" t="str">
        <f t="shared" si="84"/>
        <v>15C12-09B      TRAFFIC CONTROL, LANE CLOSURE WITH AUTOMATED FLAGGER ASSISTANCE DEVICE</v>
      </c>
      <c r="L494" s="76">
        <f t="shared" si="85"/>
        <v>9</v>
      </c>
      <c r="M494" s="92" t="str">
        <f t="shared" si="100"/>
        <v>      </v>
      </c>
      <c r="N494" s="5"/>
    </row>
    <row r="495" spans="1:14" s="3" customFormat="1" ht="16.5" customHeight="1" outlineLevel="2">
      <c r="A495" s="7" t="str">
        <f t="shared" si="92"/>
        <v>PDF</v>
      </c>
      <c r="B495" s="8"/>
      <c r="C495" s="42"/>
      <c r="D495" s="9" t="s">
        <v>691</v>
      </c>
      <c r="E495" s="9"/>
      <c r="F495" s="9" t="s">
        <v>159</v>
      </c>
      <c r="G495" s="10">
        <v>44317</v>
      </c>
      <c r="H495" s="11"/>
      <c r="I495" s="11"/>
      <c r="J495" s="90" t="str">
        <f t="shared" si="88"/>
        <v>Path=N:\Bhc\Eplans\Sdd\newstandard\
15C14-04.pdf</v>
      </c>
      <c r="K495" s="64" t="str">
        <f t="shared" si="84"/>
        <v>15C14-04       AERIAL ENFORCEMENT BARS PAVEMENT MARKING DETAILS</v>
      </c>
      <c r="L495" s="76">
        <f t="shared" si="85"/>
        <v>8</v>
      </c>
      <c r="M495" s="92" t="str">
        <f t="shared" si="100"/>
        <v>       </v>
      </c>
      <c r="N495" s="5"/>
    </row>
    <row r="496" spans="1:14" s="12" customFormat="1" ht="16.5" customHeight="1" outlineLevel="2">
      <c r="A496" s="7" t="str">
        <f aca="true" t="shared" si="101" ref="A496:A516">HYPERLINK(CONCATENATE(D496,".pdf"),"PDF")</f>
        <v>PDF</v>
      </c>
      <c r="B496" s="8"/>
      <c r="C496" s="42"/>
      <c r="D496" s="9" t="s">
        <v>907</v>
      </c>
      <c r="E496" s="9"/>
      <c r="F496" s="9" t="s">
        <v>715</v>
      </c>
      <c r="G496" s="10">
        <v>45139</v>
      </c>
      <c r="H496" s="11"/>
      <c r="I496" s="11"/>
      <c r="J496" s="90" t="str">
        <f aca="true" t="shared" si="102" ref="J496:J504">CONCATENATE($J$11,CHAR(10),D496,".pdf")</f>
        <v>Path=N:\Bhc\Eplans\Sdd\newstandard\
15C18-08A.pdf</v>
      </c>
      <c r="K496" s="64" t="str">
        <f aca="true" t="shared" si="103" ref="K496:K504">CONCATENATE(D496,M496,F496)</f>
        <v>15C18-08A      MEDIAN ISLAND MARKING PAVEMENT MARKINGS</v>
      </c>
      <c r="L496" s="76">
        <f aca="true" t="shared" si="104" ref="L496:L504">LEN(D496)</f>
        <v>9</v>
      </c>
      <c r="M496" s="92" t="str">
        <f aca="true" t="shared" si="105" ref="M496:M503">REPT(" ",15-L496)</f>
        <v>      </v>
      </c>
      <c r="N496" s="11"/>
    </row>
    <row r="497" spans="1:14" s="12" customFormat="1" ht="16.5" customHeight="1" outlineLevel="2">
      <c r="A497" s="7" t="str">
        <f t="shared" si="101"/>
        <v>PDF</v>
      </c>
      <c r="B497" s="8"/>
      <c r="C497" s="42"/>
      <c r="D497" s="9" t="s">
        <v>908</v>
      </c>
      <c r="E497" s="9"/>
      <c r="F497" s="9" t="s">
        <v>716</v>
      </c>
      <c r="G497" s="10">
        <v>45139</v>
      </c>
      <c r="H497" s="11"/>
      <c r="I497" s="11"/>
      <c r="J497" s="90" t="str">
        <f t="shared" si="102"/>
        <v>Path=N:\Bhc\Eplans\Sdd\newstandard\
15C18-08B.pdf</v>
      </c>
      <c r="K497" s="64" t="str">
        <f t="shared" si="103"/>
        <v>15C18-08B      MEDIAN ISLAND MARKING MEDIAN ISLAND NOSE</v>
      </c>
      <c r="L497" s="76">
        <f t="shared" si="104"/>
        <v>9</v>
      </c>
      <c r="M497" s="92" t="str">
        <f t="shared" si="105"/>
        <v>      </v>
      </c>
      <c r="N497" s="11"/>
    </row>
    <row r="498" spans="1:14" s="12" customFormat="1" ht="16.5" customHeight="1" outlineLevel="2">
      <c r="A498" s="7" t="str">
        <f t="shared" si="101"/>
        <v>PDF</v>
      </c>
      <c r="B498" s="8"/>
      <c r="C498" s="42"/>
      <c r="D498" s="9" t="s">
        <v>909</v>
      </c>
      <c r="E498" s="9"/>
      <c r="F498" s="9" t="s">
        <v>717</v>
      </c>
      <c r="G498" s="10">
        <v>45139</v>
      </c>
      <c r="H498" s="11"/>
      <c r="I498" s="11"/>
      <c r="J498" s="90" t="str">
        <f t="shared" si="102"/>
        <v>Path=N:\Bhc\Eplans\Sdd\newstandard\
15C18-08C.pdf</v>
      </c>
      <c r="K498" s="64" t="str">
        <f t="shared" si="103"/>
        <v>15C18-08C      MEDIAN PAVEMENT MARKINGS DOUBLE ARROW WARNING SIGN PLACEMENT</v>
      </c>
      <c r="L498" s="76">
        <f t="shared" si="104"/>
        <v>9</v>
      </c>
      <c r="M498" s="92" t="str">
        <f t="shared" si="105"/>
        <v>      </v>
      </c>
      <c r="N498" s="11"/>
    </row>
    <row r="499" spans="1:14" s="3" customFormat="1" ht="16.5" customHeight="1" outlineLevel="2">
      <c r="A499" s="7" t="str">
        <f t="shared" si="101"/>
        <v>PDF</v>
      </c>
      <c r="B499" s="8"/>
      <c r="C499" s="42"/>
      <c r="D499" s="9" t="s">
        <v>824</v>
      </c>
      <c r="E499" s="9"/>
      <c r="F499" s="9" t="s">
        <v>273</v>
      </c>
      <c r="G499" s="10">
        <v>45047</v>
      </c>
      <c r="H499" s="11"/>
      <c r="I499" s="11"/>
      <c r="J499" s="90" t="str">
        <f t="shared" si="102"/>
        <v>Path=N:\Bhc\Eplans\Sdd\newstandard\
15C19-08A.pdf</v>
      </c>
      <c r="K499" s="64" t="str">
        <f t="shared" si="103"/>
        <v>15C19-08A      MOVING PAVEMENT MARKING OPERATION TWO-LANE TWO-WAY ROADWAY</v>
      </c>
      <c r="L499" s="76">
        <f t="shared" si="104"/>
        <v>9</v>
      </c>
      <c r="M499" s="92" t="str">
        <f t="shared" si="105"/>
        <v>      </v>
      </c>
      <c r="N499" s="5"/>
    </row>
    <row r="500" spans="1:14" s="3" customFormat="1" ht="16.5" customHeight="1" outlineLevel="2">
      <c r="A500" s="7" t="str">
        <f t="shared" si="101"/>
        <v>PDF</v>
      </c>
      <c r="B500" s="8"/>
      <c r="C500" s="42"/>
      <c r="D500" s="9" t="s">
        <v>825</v>
      </c>
      <c r="E500" s="9"/>
      <c r="F500" s="9" t="s">
        <v>274</v>
      </c>
      <c r="G500" s="10">
        <v>45047</v>
      </c>
      <c r="H500" s="11"/>
      <c r="I500" s="11"/>
      <c r="J500" s="90" t="str">
        <f t="shared" si="102"/>
        <v>Path=N:\Bhc\Eplans\Sdd\newstandard\
15C19-08B.pdf</v>
      </c>
      <c r="K500" s="64" t="str">
        <f t="shared" si="103"/>
        <v>15C19-08B      MOVING PAVEMENT MARKING OPERATION MULTI-LANE UNDIVIDED ROADWAY</v>
      </c>
      <c r="L500" s="76">
        <f t="shared" si="104"/>
        <v>9</v>
      </c>
      <c r="M500" s="92" t="str">
        <f t="shared" si="105"/>
        <v>      </v>
      </c>
      <c r="N500" s="5"/>
    </row>
    <row r="501" spans="1:14" s="3" customFormat="1" ht="16.5" customHeight="1" outlineLevel="2">
      <c r="A501" s="7" t="str">
        <f t="shared" si="101"/>
        <v>PDF</v>
      </c>
      <c r="B501" s="8"/>
      <c r="C501" s="42"/>
      <c r="D501" s="9" t="s">
        <v>826</v>
      </c>
      <c r="E501" s="9"/>
      <c r="F501" s="9" t="s">
        <v>275</v>
      </c>
      <c r="G501" s="10">
        <v>45047</v>
      </c>
      <c r="H501" s="11"/>
      <c r="I501" s="11"/>
      <c r="J501" s="90" t="str">
        <f t="shared" si="102"/>
        <v>Path=N:\Bhc\Eplans\Sdd\newstandard\
15C19-08C.pdf</v>
      </c>
      <c r="K501" s="64" t="str">
        <f t="shared" si="103"/>
        <v>15C19-08C      MOVING PAVEMENT MARKING OPERATION MULTI-LANE DIVIDED ROADWAY</v>
      </c>
      <c r="L501" s="76">
        <f t="shared" si="104"/>
        <v>9</v>
      </c>
      <c r="M501" s="92" t="str">
        <f t="shared" si="105"/>
        <v>      </v>
      </c>
      <c r="N501" s="5"/>
    </row>
    <row r="502" spans="1:14" s="3" customFormat="1" ht="16.5" customHeight="1" outlineLevel="2">
      <c r="A502" s="7" t="str">
        <f t="shared" si="101"/>
        <v>PDF</v>
      </c>
      <c r="B502" s="8">
        <v>190</v>
      </c>
      <c r="C502" s="42"/>
      <c r="D502" s="9" t="s">
        <v>444</v>
      </c>
      <c r="E502" s="9" t="s">
        <v>54</v>
      </c>
      <c r="F502" s="9" t="s">
        <v>196</v>
      </c>
      <c r="G502" s="10">
        <v>42675</v>
      </c>
      <c r="H502" s="11"/>
      <c r="I502" s="11"/>
      <c r="J502" s="90" t="str">
        <f t="shared" si="102"/>
        <v>Path=N:\Bhc\Eplans\Sdd\newstandard\
15C20-02.pdf</v>
      </c>
      <c r="K502" s="64" t="str">
        <f t="shared" si="103"/>
        <v>15C20-02       YIELD MARKING</v>
      </c>
      <c r="L502" s="76">
        <f t="shared" si="104"/>
        <v>8</v>
      </c>
      <c r="M502" s="92" t="str">
        <f t="shared" si="105"/>
        <v>       </v>
      </c>
      <c r="N502" s="5"/>
    </row>
    <row r="503" spans="1:14" s="12" customFormat="1" ht="16.5" customHeight="1" outlineLevel="2">
      <c r="A503" s="7" t="str">
        <f t="shared" si="101"/>
        <v>PDF</v>
      </c>
      <c r="B503" s="8"/>
      <c r="C503" s="42"/>
      <c r="D503" s="9" t="s">
        <v>910</v>
      </c>
      <c r="E503" s="9"/>
      <c r="F503" s="9" t="s">
        <v>197</v>
      </c>
      <c r="G503" s="10">
        <v>45139</v>
      </c>
      <c r="H503" s="11"/>
      <c r="I503" s="11"/>
      <c r="J503" s="90" t="str">
        <f t="shared" si="102"/>
        <v>Path=N:\Bhc\Eplans\Sdd\newstandard\
15C21-11.pdf</v>
      </c>
      <c r="K503" s="64" t="str">
        <f t="shared" si="103"/>
        <v>15C21-11       SIGNING AND MARKING FOR TWO LANE TO FOUR LANE DIVIDED TRANSITIONS</v>
      </c>
      <c r="L503" s="76">
        <f t="shared" si="104"/>
        <v>8</v>
      </c>
      <c r="M503" s="92" t="str">
        <f t="shared" si="105"/>
        <v>       </v>
      </c>
      <c r="N503" s="11"/>
    </row>
    <row r="504" spans="1:14" s="3" customFormat="1" ht="16.5" customHeight="1" outlineLevel="2">
      <c r="A504" s="7" t="str">
        <f t="shared" si="101"/>
        <v>PDF</v>
      </c>
      <c r="B504" s="8">
        <v>190</v>
      </c>
      <c r="C504" s="42"/>
      <c r="D504" s="9" t="s">
        <v>597</v>
      </c>
      <c r="E504" s="9" t="s">
        <v>54</v>
      </c>
      <c r="F504" s="9" t="s">
        <v>212</v>
      </c>
      <c r="G504" s="10">
        <v>43678</v>
      </c>
      <c r="H504" s="11"/>
      <c r="I504" s="11"/>
      <c r="J504" s="90" t="str">
        <f t="shared" si="102"/>
        <v>Path=N:\Bhc\Eplans\Sdd\newstandard\
15C26-04.pdf</v>
      </c>
      <c r="K504" s="64" t="str">
        <f t="shared" si="103"/>
        <v>15C26-04       END-OF-ROADWAY SIGNING</v>
      </c>
      <c r="L504" s="76">
        <f t="shared" si="104"/>
        <v>8</v>
      </c>
      <c r="M504" s="92" t="str">
        <f>REPT(" ",15-L504)</f>
        <v>       </v>
      </c>
      <c r="N504" s="5"/>
    </row>
    <row r="505" spans="1:14" s="12" customFormat="1" ht="16.5" customHeight="1" outlineLevel="2">
      <c r="A505" s="7" t="str">
        <f t="shared" si="101"/>
        <v>PDF</v>
      </c>
      <c r="B505" s="8"/>
      <c r="C505" s="42"/>
      <c r="D505" s="9" t="s">
        <v>911</v>
      </c>
      <c r="E505" s="9"/>
      <c r="F505" s="9" t="s">
        <v>272</v>
      </c>
      <c r="G505" s="10">
        <v>45139</v>
      </c>
      <c r="H505" s="11"/>
      <c r="I505" s="11"/>
      <c r="J505" s="90" t="str">
        <f aca="true" t="shared" si="106" ref="J505:J510">CONCATENATE($J$11,CHAR(10),D505,".pdf")</f>
        <v>Path=N:\Bhc\Eplans\Sdd\newstandard\
15C29-08A.pdf</v>
      </c>
      <c r="K505" s="64" t="str">
        <f>CONCATENATE(D505,M505,F505)</f>
        <v>15C29-08A      BICYCLE LANE MARKING</v>
      </c>
      <c r="L505" s="76">
        <f>LEN(D505)</f>
        <v>9</v>
      </c>
      <c r="M505" s="92" t="str">
        <f>REPT(" ",15-L505)</f>
        <v>      </v>
      </c>
      <c r="N505" s="11"/>
    </row>
    <row r="506" spans="1:14" s="12" customFormat="1" ht="16.5" customHeight="1" outlineLevel="2">
      <c r="A506" s="7" t="str">
        <f t="shared" si="101"/>
        <v>PDF</v>
      </c>
      <c r="B506" s="8"/>
      <c r="C506" s="42"/>
      <c r="D506" s="9" t="s">
        <v>912</v>
      </c>
      <c r="E506" s="9"/>
      <c r="F506" s="9" t="s">
        <v>349</v>
      </c>
      <c r="G506" s="10">
        <v>45139</v>
      </c>
      <c r="H506" s="11"/>
      <c r="I506" s="11"/>
      <c r="J506" s="90" t="str">
        <f t="shared" si="106"/>
        <v>Path=N:\Bhc\Eplans\Sdd\newstandard\
15C29-08B.pdf</v>
      </c>
      <c r="K506" s="64" t="str">
        <f>CONCATENATE(D506,M506,F506)</f>
        <v>15C29-08B      PAVEMENT MARKING FOR SHARED LANE 35 MPH OR LESS</v>
      </c>
      <c r="L506" s="76">
        <f>LEN(D506)</f>
        <v>9</v>
      </c>
      <c r="M506" s="92" t="str">
        <f>REPT(" ",15-L506)</f>
        <v>      </v>
      </c>
      <c r="N506" s="11"/>
    </row>
    <row r="507" spans="1:14" s="12" customFormat="1" ht="16.5" customHeight="1" outlineLevel="2">
      <c r="A507" s="7" t="str">
        <f t="shared" si="101"/>
        <v>PDF</v>
      </c>
      <c r="B507" s="8"/>
      <c r="C507" s="42"/>
      <c r="D507" s="9" t="s">
        <v>980</v>
      </c>
      <c r="E507" s="9"/>
      <c r="F507" s="9" t="s">
        <v>713</v>
      </c>
      <c r="G507" s="10">
        <v>45323</v>
      </c>
      <c r="H507" s="11"/>
      <c r="I507" s="11"/>
      <c r="J507" s="90" t="str">
        <f t="shared" si="106"/>
        <v>Path=N:\Bhc\Eplans\Sdd\newstandard\
15C31-06A.pdf</v>
      </c>
      <c r="K507" s="64" t="str">
        <f>CONCATENATE(D507,M507,F507)</f>
        <v>15C31-06A      PAVEMENT MARKING EXIT RAMP AND PARALLEL EXIT RAMP</v>
      </c>
      <c r="L507" s="76">
        <f>LEN(D507)</f>
        <v>9</v>
      </c>
      <c r="M507" s="92" t="str">
        <f>REPT(" ",15-L507)</f>
        <v>      </v>
      </c>
      <c r="N507" s="11"/>
    </row>
    <row r="508" spans="1:14" s="12" customFormat="1" ht="16.5" customHeight="1" outlineLevel="2">
      <c r="A508" s="7" t="str">
        <f t="shared" si="101"/>
        <v>PDF</v>
      </c>
      <c r="B508" s="8"/>
      <c r="C508" s="42"/>
      <c r="D508" s="9" t="s">
        <v>981</v>
      </c>
      <c r="E508" s="9"/>
      <c r="F508" s="9" t="s">
        <v>228</v>
      </c>
      <c r="G508" s="10">
        <v>45323</v>
      </c>
      <c r="H508" s="11"/>
      <c r="I508" s="11"/>
      <c r="J508" s="90" t="str">
        <f t="shared" si="106"/>
        <v>Path=N:\Bhc\Eplans\Sdd\newstandard\
15C31-06B.pdf</v>
      </c>
      <c r="K508" s="64" t="str">
        <f>CONCATENATE(D508,M508,F508)</f>
        <v>15C31-06B      PAVEMENT MARKING MAJOR SPLIT FREEWAY TO FREEWAY</v>
      </c>
      <c r="L508" s="76">
        <f>LEN(D508)</f>
        <v>9</v>
      </c>
      <c r="M508" s="92" t="str">
        <f>REPT(" ",15-L508)</f>
        <v>      </v>
      </c>
      <c r="N508" s="11"/>
    </row>
    <row r="509" spans="1:14" s="12" customFormat="1" ht="16.5" customHeight="1" outlineLevel="2">
      <c r="A509" s="7" t="str">
        <f t="shared" si="101"/>
        <v>PDF</v>
      </c>
      <c r="B509" s="8"/>
      <c r="C509" s="42"/>
      <c r="D509" s="9" t="s">
        <v>982</v>
      </c>
      <c r="E509" s="9"/>
      <c r="F509" s="9" t="s">
        <v>714</v>
      </c>
      <c r="G509" s="10">
        <v>45323</v>
      </c>
      <c r="H509" s="11"/>
      <c r="I509" s="11"/>
      <c r="J509" s="90" t="str">
        <f t="shared" si="106"/>
        <v>Path=N:\Bhc\Eplans\Sdd\newstandard\
15C31-06C.pdf</v>
      </c>
      <c r="K509" s="64" t="str">
        <f>CONCATENATE(D509,M509,F509)</f>
        <v>15C31-06C      PAVEMENT MARKING ENTRANCE RAMP AND PARALLEL ENTRANCE RAMP</v>
      </c>
      <c r="L509" s="76">
        <f>LEN(D509)</f>
        <v>9</v>
      </c>
      <c r="M509" s="92" t="str">
        <f>REPT(" ",15-L509)</f>
        <v>      </v>
      </c>
      <c r="N509" s="11"/>
    </row>
    <row r="510" spans="1:14" s="12" customFormat="1" ht="16.5" customHeight="1" outlineLevel="2">
      <c r="A510" s="7" t="str">
        <f t="shared" si="101"/>
        <v>PDF</v>
      </c>
      <c r="B510" s="8"/>
      <c r="C510" s="42"/>
      <c r="D510" s="9" t="s">
        <v>983</v>
      </c>
      <c r="E510" s="9"/>
      <c r="F510" s="9" t="s">
        <v>913</v>
      </c>
      <c r="G510" s="10">
        <v>45323</v>
      </c>
      <c r="H510" s="11"/>
      <c r="I510" s="11"/>
      <c r="J510" s="90" t="str">
        <f t="shared" si="106"/>
        <v>Path=N:\Bhc\Eplans\Sdd\newstandard\
15C31-06D.pdf</v>
      </c>
      <c r="K510" s="64" t="str">
        <f>CONCATENATE(D510,M510,F510)</f>
        <v>15C31-06D      PAVEMENT MARKING LANE DROP AND LANE REDUCTION</v>
      </c>
      <c r="L510" s="76">
        <f>LEN(D510)</f>
        <v>9</v>
      </c>
      <c r="M510" s="92" t="str">
        <f>REPT(" ",15-L510)</f>
        <v>      </v>
      </c>
      <c r="N510" s="11"/>
    </row>
    <row r="511" spans="1:14" s="3" customFormat="1" ht="16.5" customHeight="1" outlineLevel="2">
      <c r="A511" s="7" t="str">
        <f t="shared" si="101"/>
        <v>PDF</v>
      </c>
      <c r="B511" s="8"/>
      <c r="C511" s="42"/>
      <c r="D511" s="9" t="s">
        <v>612</v>
      </c>
      <c r="E511" s="9"/>
      <c r="F511" s="9" t="s">
        <v>350</v>
      </c>
      <c r="G511" s="10">
        <v>43862</v>
      </c>
      <c r="H511" s="11"/>
      <c r="I511" s="11"/>
      <c r="J511" s="90" t="str">
        <f aca="true" t="shared" si="107" ref="J511:J517">CONCATENATE($J$11,CHAR(10),D511,".pdf")</f>
        <v>Path=N:\Bhc\Eplans\Sdd\newstandard\
15C33-04.pdf</v>
      </c>
      <c r="K511" s="64" t="str">
        <f aca="true" t="shared" si="108" ref="K511:K517">CONCATENATE(D511,M511,F511)</f>
        <v>15C33-04       STOP LINE AND CROSSWALK PAVEMENT MARKING</v>
      </c>
      <c r="L511" s="76">
        <f aca="true" t="shared" si="109" ref="L511:L517">LEN(D511)</f>
        <v>8</v>
      </c>
      <c r="M511" s="92" t="str">
        <f>REPT(" ",15-L511)</f>
        <v>       </v>
      </c>
      <c r="N511" s="5"/>
    </row>
    <row r="512" spans="1:14" s="12" customFormat="1" ht="16.5" customHeight="1" outlineLevel="2">
      <c r="A512" s="7" t="str">
        <f t="shared" si="101"/>
        <v>PDF</v>
      </c>
      <c r="B512" s="8"/>
      <c r="C512" s="42"/>
      <c r="D512" s="9" t="s">
        <v>914</v>
      </c>
      <c r="E512" s="9"/>
      <c r="F512" s="9" t="s">
        <v>445</v>
      </c>
      <c r="G512" s="10">
        <v>45139</v>
      </c>
      <c r="H512" s="11"/>
      <c r="I512" s="11"/>
      <c r="J512" s="90" t="str">
        <f t="shared" si="107"/>
        <v>Path=N:\Bhc\Eplans\Sdd\newstandard\
15C34-04.pdf</v>
      </c>
      <c r="K512" s="64" t="str">
        <f t="shared" si="108"/>
        <v>15C34-04       STANDARD APPLICATION FOR TEMPORARY RAISED PAVEMENT MARKER, TYPE 2</v>
      </c>
      <c r="L512" s="76">
        <f t="shared" si="109"/>
        <v>8</v>
      </c>
      <c r="M512" s="92" t="str">
        <f aca="true" t="shared" si="110" ref="M512:M520">REPT(" ",15-L512)</f>
        <v>       </v>
      </c>
      <c r="N512" s="11"/>
    </row>
    <row r="513" spans="1:14" s="12" customFormat="1" ht="16.5" customHeight="1" outlineLevel="2">
      <c r="A513" s="7" t="str">
        <f t="shared" si="101"/>
        <v>PDF</v>
      </c>
      <c r="B513" s="8"/>
      <c r="C513" s="42"/>
      <c r="D513" s="9" t="s">
        <v>915</v>
      </c>
      <c r="E513" s="9"/>
      <c r="F513" s="9" t="s">
        <v>457</v>
      </c>
      <c r="G513" s="10">
        <v>45139</v>
      </c>
      <c r="H513" s="11"/>
      <c r="I513" s="11"/>
      <c r="J513" s="90" t="str">
        <f t="shared" si="107"/>
        <v>Path=N:\Bhc\Eplans\Sdd\newstandard\
15C35-06A.pdf</v>
      </c>
      <c r="K513" s="64" t="str">
        <f t="shared" si="108"/>
        <v>15C35-06A      PAVEMENT MARKING (INTERSECTIONS)</v>
      </c>
      <c r="L513" s="76">
        <f t="shared" si="109"/>
        <v>9</v>
      </c>
      <c r="M513" s="92" t="str">
        <f t="shared" si="110"/>
        <v>      </v>
      </c>
      <c r="N513" s="11"/>
    </row>
    <row r="514" spans="1:14" s="12" customFormat="1" ht="16.5" customHeight="1" outlineLevel="2">
      <c r="A514" s="7" t="str">
        <f t="shared" si="101"/>
        <v>PDF</v>
      </c>
      <c r="B514" s="8"/>
      <c r="C514" s="42"/>
      <c r="D514" s="9" t="s">
        <v>916</v>
      </c>
      <c r="E514" s="9"/>
      <c r="F514" s="9" t="s">
        <v>458</v>
      </c>
      <c r="G514" s="10">
        <v>45139</v>
      </c>
      <c r="H514" s="11"/>
      <c r="I514" s="11"/>
      <c r="J514" s="90" t="str">
        <f t="shared" si="107"/>
        <v>Path=N:\Bhc\Eplans\Sdd\newstandard\
15C35-06B.pdf</v>
      </c>
      <c r="K514" s="64" t="str">
        <f t="shared" si="108"/>
        <v>15C35-06B      PAVEMENT MARKING AND SIGNING (CLIMBING LANE &amp; PASSING LANE)</v>
      </c>
      <c r="L514" s="76">
        <f t="shared" si="109"/>
        <v>9</v>
      </c>
      <c r="M514" s="92" t="str">
        <f t="shared" si="110"/>
        <v>      </v>
      </c>
      <c r="N514" s="11"/>
    </row>
    <row r="515" spans="1:14" s="12" customFormat="1" ht="16.5" customHeight="1" outlineLevel="2">
      <c r="A515" s="7" t="str">
        <f t="shared" si="101"/>
        <v>PDF</v>
      </c>
      <c r="B515" s="8"/>
      <c r="C515" s="42"/>
      <c r="D515" s="9" t="s">
        <v>917</v>
      </c>
      <c r="E515" s="9"/>
      <c r="F515" s="9" t="s">
        <v>458</v>
      </c>
      <c r="G515" s="10">
        <v>45139</v>
      </c>
      <c r="H515" s="11"/>
      <c r="I515" s="11"/>
      <c r="J515" s="90" t="str">
        <f t="shared" si="107"/>
        <v>Path=N:\Bhc\Eplans\Sdd\newstandard\
15C35-06C.pdf</v>
      </c>
      <c r="K515" s="64" t="str">
        <f t="shared" si="108"/>
        <v>15C35-06C      PAVEMENT MARKING AND SIGNING (CLIMBING LANE &amp; PASSING LANE)</v>
      </c>
      <c r="L515" s="76">
        <f t="shared" si="109"/>
        <v>9</v>
      </c>
      <c r="M515" s="92" t="str">
        <f t="shared" si="110"/>
        <v>      </v>
      </c>
      <c r="N515" s="11"/>
    </row>
    <row r="516" spans="1:14" s="3" customFormat="1" ht="16.5" customHeight="1" outlineLevel="2">
      <c r="A516" s="7" t="str">
        <f t="shared" si="101"/>
        <v>PDF</v>
      </c>
      <c r="B516" s="8"/>
      <c r="C516" s="42"/>
      <c r="D516" s="9" t="s">
        <v>600</v>
      </c>
      <c r="E516" s="9"/>
      <c r="F516" s="9" t="s">
        <v>599</v>
      </c>
      <c r="G516" s="10">
        <v>43770</v>
      </c>
      <c r="H516" s="11"/>
      <c r="I516" s="11"/>
      <c r="J516" s="90" t="str">
        <f t="shared" si="107"/>
        <v>Path=N:\Bhc\Eplans\Sdd\newstandard\
15C36-01.pdf</v>
      </c>
      <c r="K516" s="64" t="str">
        <f t="shared" si="108"/>
        <v>15C36-01       PARKING STALL MARKING</v>
      </c>
      <c r="L516" s="76">
        <f t="shared" si="109"/>
        <v>8</v>
      </c>
      <c r="M516" s="92" t="str">
        <f t="shared" si="110"/>
        <v>       </v>
      </c>
      <c r="N516" s="5"/>
    </row>
    <row r="517" spans="1:14" s="3" customFormat="1" ht="16.5" customHeight="1" outlineLevel="2">
      <c r="A517" s="7" t="str">
        <f aca="true" t="shared" si="111" ref="A517:A548">HYPERLINK(CONCATENATE(D517,".pdf"),"PDF")</f>
        <v>PDF</v>
      </c>
      <c r="B517" s="8">
        <v>191</v>
      </c>
      <c r="C517" s="42"/>
      <c r="D517" s="9" t="s">
        <v>318</v>
      </c>
      <c r="E517" s="9" t="s">
        <v>54</v>
      </c>
      <c r="F517" s="9" t="s">
        <v>160</v>
      </c>
      <c r="G517" s="10">
        <v>36982</v>
      </c>
      <c r="H517" s="11"/>
      <c r="I517" s="11"/>
      <c r="J517" s="90" t="str">
        <f t="shared" si="107"/>
        <v>Path=N:\Bhc\Eplans\Sdd\newstandard\
15D04-01.pdf</v>
      </c>
      <c r="K517" s="64" t="str">
        <f t="shared" si="108"/>
        <v>15D04-01       TRAFFIC CONTROL, RAMP CONSTRUCTION STAGING </v>
      </c>
      <c r="L517" s="76">
        <f t="shared" si="109"/>
        <v>8</v>
      </c>
      <c r="M517" s="92" t="str">
        <f t="shared" si="110"/>
        <v>       </v>
      </c>
      <c r="N517" s="5"/>
    </row>
    <row r="518" spans="1:14" s="12" customFormat="1" ht="16.5" customHeight="1" outlineLevel="2">
      <c r="A518" s="7" t="str">
        <f t="shared" si="111"/>
        <v>PDF</v>
      </c>
      <c r="B518" s="8"/>
      <c r="C518" s="42"/>
      <c r="D518" s="9" t="s">
        <v>918</v>
      </c>
      <c r="E518" s="9"/>
      <c r="F518" s="9" t="s">
        <v>161</v>
      </c>
      <c r="G518" s="10">
        <v>45139</v>
      </c>
      <c r="H518" s="11"/>
      <c r="I518" s="11"/>
      <c r="J518" s="90" t="str">
        <f aca="true" t="shared" si="112" ref="J518:J530">CONCATENATE($J$11,CHAR(10),D518,".pdf")</f>
        <v>Path=N:\Bhc\Eplans\Sdd\newstandard\
15D05-06.pdf</v>
      </c>
      <c r="K518" s="64" t="str">
        <f aca="true" t="shared" si="113" ref="K518:K524">CONCATENATE(D518,M518,F518)</f>
        <v>15D05-06       TRAFFIC CONTROL, SINGLE LANE CROSSOVER ENTRANCE WITH BARRIER </v>
      </c>
      <c r="L518" s="76">
        <f aca="true" t="shared" si="114" ref="L518:L524">LEN(D518)</f>
        <v>8</v>
      </c>
      <c r="M518" s="92" t="str">
        <f t="shared" si="110"/>
        <v>       </v>
      </c>
      <c r="N518" s="11"/>
    </row>
    <row r="519" spans="1:14" s="12" customFormat="1" ht="16.5" customHeight="1" outlineLevel="2">
      <c r="A519" s="7" t="str">
        <f t="shared" si="111"/>
        <v>PDF</v>
      </c>
      <c r="B519" s="8"/>
      <c r="C519" s="42"/>
      <c r="D519" s="9" t="s">
        <v>919</v>
      </c>
      <c r="E519" s="9"/>
      <c r="F519" s="9" t="s">
        <v>162</v>
      </c>
      <c r="G519" s="10">
        <v>45139</v>
      </c>
      <c r="H519" s="11"/>
      <c r="I519" s="11"/>
      <c r="J519" s="90" t="str">
        <f t="shared" si="112"/>
        <v>Path=N:\Bhc\Eplans\Sdd\newstandard\
15D06-06.pdf</v>
      </c>
      <c r="K519" s="64" t="str">
        <f t="shared" si="113"/>
        <v>15D06-06       TRAFFIC CONTROL, TWO LANE TWO WAY OPERATION </v>
      </c>
      <c r="L519" s="76">
        <f t="shared" si="114"/>
        <v>8</v>
      </c>
      <c r="M519" s="92" t="str">
        <f t="shared" si="110"/>
        <v>       </v>
      </c>
      <c r="N519" s="11"/>
    </row>
    <row r="520" spans="1:14" s="12" customFormat="1" ht="16.5" customHeight="1" outlineLevel="2">
      <c r="A520" s="7" t="str">
        <f t="shared" si="111"/>
        <v>PDF</v>
      </c>
      <c r="B520" s="8"/>
      <c r="C520" s="42"/>
      <c r="D520" s="9" t="s">
        <v>920</v>
      </c>
      <c r="E520" s="9"/>
      <c r="F520" s="9" t="s">
        <v>163</v>
      </c>
      <c r="G520" s="10">
        <v>45139</v>
      </c>
      <c r="H520" s="11"/>
      <c r="I520" s="11"/>
      <c r="J520" s="90" t="str">
        <f t="shared" si="112"/>
        <v>Path=N:\Bhc\Eplans\Sdd\newstandard\
15D07-06.pdf</v>
      </c>
      <c r="K520" s="64" t="str">
        <f t="shared" si="113"/>
        <v>15D07-06       TRAFFIC CONTROL, TEMPORARY EXIT RAMP CROSSOVER </v>
      </c>
      <c r="L520" s="76">
        <f t="shared" si="114"/>
        <v>8</v>
      </c>
      <c r="M520" s="92" t="str">
        <f t="shared" si="110"/>
        <v>       </v>
      </c>
      <c r="N520" s="11"/>
    </row>
    <row r="521" spans="1:14" s="12" customFormat="1" ht="16.5" customHeight="1" outlineLevel="2">
      <c r="A521" s="7" t="str">
        <f t="shared" si="111"/>
        <v>PDF</v>
      </c>
      <c r="B521" s="8"/>
      <c r="C521" s="42"/>
      <c r="D521" s="9" t="s">
        <v>921</v>
      </c>
      <c r="E521" s="9"/>
      <c r="F521" s="9" t="s">
        <v>164</v>
      </c>
      <c r="G521" s="10">
        <v>45142</v>
      </c>
      <c r="H521" s="11"/>
      <c r="I521" s="11"/>
      <c r="J521" s="90" t="str">
        <f t="shared" si="112"/>
        <v>Path=N:\Bhc\Eplans\Sdd\newstandard\
15D08-09.pdf</v>
      </c>
      <c r="K521" s="64" t="str">
        <f t="shared" si="113"/>
        <v>15D08-09       TRAFFIC CONTROL, TEMPORARY ENTRANCE RAMP CROSSOVER </v>
      </c>
      <c r="L521" s="76">
        <f t="shared" si="114"/>
        <v>8</v>
      </c>
      <c r="M521" s="92" t="str">
        <f aca="true" t="shared" si="115" ref="M521:M532">REPT(" ",15-L521)</f>
        <v>       </v>
      </c>
      <c r="N521" s="11"/>
    </row>
    <row r="522" spans="1:14" s="12" customFormat="1" ht="16.5" customHeight="1" outlineLevel="2">
      <c r="A522" s="7" t="str">
        <f t="shared" si="111"/>
        <v>PDF</v>
      </c>
      <c r="B522" s="8"/>
      <c r="C522" s="42"/>
      <c r="D522" s="9" t="s">
        <v>922</v>
      </c>
      <c r="E522" s="9"/>
      <c r="F522" s="9" t="s">
        <v>165</v>
      </c>
      <c r="G522" s="10">
        <v>45139</v>
      </c>
      <c r="H522" s="11"/>
      <c r="I522" s="11"/>
      <c r="J522" s="90" t="str">
        <f t="shared" si="112"/>
        <v>Path=N:\Bhc\Eplans\Sdd\newstandard\
15D09-07.pdf</v>
      </c>
      <c r="K522" s="64" t="str">
        <f t="shared" si="113"/>
        <v>15D09-07       TRAFFIC CONTROL, SINGLE LANE CROSSOVER EXIT </v>
      </c>
      <c r="L522" s="76">
        <f t="shared" si="114"/>
        <v>8</v>
      </c>
      <c r="M522" s="92" t="str">
        <f t="shared" si="115"/>
        <v>       </v>
      </c>
      <c r="N522" s="11"/>
    </row>
    <row r="523" spans="1:14" s="12" customFormat="1" ht="16.5" customHeight="1" outlineLevel="2">
      <c r="A523" s="7" t="str">
        <f t="shared" si="111"/>
        <v>PDF</v>
      </c>
      <c r="B523" s="8"/>
      <c r="C523" s="42"/>
      <c r="D523" s="9" t="s">
        <v>923</v>
      </c>
      <c r="E523" s="9"/>
      <c r="F523" s="9" t="s">
        <v>166</v>
      </c>
      <c r="G523" s="10">
        <v>45139</v>
      </c>
      <c r="H523" s="11"/>
      <c r="I523" s="11"/>
      <c r="J523" s="90" t="str">
        <f t="shared" si="112"/>
        <v>Path=N:\Bhc\Eplans\Sdd\newstandard\
15D10-06.pdf</v>
      </c>
      <c r="K523" s="64" t="str">
        <f t="shared" si="113"/>
        <v>15D10-06       TRAFFIC CONTROL, SINGLE LANE CROSSOVER EXIT WITH BARRIER </v>
      </c>
      <c r="L523" s="76">
        <f t="shared" si="114"/>
        <v>8</v>
      </c>
      <c r="M523" s="92" t="str">
        <f t="shared" si="115"/>
        <v>       </v>
      </c>
      <c r="N523" s="11"/>
    </row>
    <row r="524" spans="1:14" s="12" customFormat="1" ht="16.5" customHeight="1" outlineLevel="2">
      <c r="A524" s="7" t="str">
        <f t="shared" si="111"/>
        <v>PDF</v>
      </c>
      <c r="B524" s="8"/>
      <c r="C524" s="42"/>
      <c r="D524" s="9" t="s">
        <v>924</v>
      </c>
      <c r="E524" s="9"/>
      <c r="F524" s="9" t="s">
        <v>441</v>
      </c>
      <c r="G524" s="10">
        <v>45139</v>
      </c>
      <c r="H524" s="11"/>
      <c r="I524" s="11"/>
      <c r="J524" s="90" t="str">
        <f t="shared" si="112"/>
        <v>Path=N:\Bhc\Eplans\Sdd\newstandard\
15D11-09.pdf</v>
      </c>
      <c r="K524" s="64" t="str">
        <f t="shared" si="113"/>
        <v>15D11-09       TRAFFIC CONTROL, SINGLE LANE CROSSOVER</v>
      </c>
      <c r="L524" s="76">
        <f t="shared" si="114"/>
        <v>8</v>
      </c>
      <c r="M524" s="92" t="str">
        <f t="shared" si="115"/>
        <v>       </v>
      </c>
      <c r="N524" s="11"/>
    </row>
    <row r="525" spans="1:14" s="12" customFormat="1" ht="16.5" customHeight="1" outlineLevel="2">
      <c r="A525" s="7" t="str">
        <f t="shared" si="111"/>
        <v>PDF</v>
      </c>
      <c r="B525" s="8"/>
      <c r="C525" s="42"/>
      <c r="D525" s="9" t="s">
        <v>984</v>
      </c>
      <c r="E525" s="9"/>
      <c r="F525" s="9" t="s">
        <v>416</v>
      </c>
      <c r="G525" s="10">
        <v>45323</v>
      </c>
      <c r="H525" s="11"/>
      <c r="I525" s="11"/>
      <c r="J525" s="90" t="str">
        <f t="shared" si="112"/>
        <v>Path=N:\Bhc\Eplans\Sdd\newstandard\
15D12-12A.pdf</v>
      </c>
      <c r="K525" s="64" t="str">
        <f aca="true" t="shared" si="116" ref="K525:K530">CONCATENATE(D525,M525,F530)</f>
        <v>15D12-12A      TRAFFIC CONTROL, LANE CLOSURE, WITH TEMPORARY RUMBLE STRIPS </v>
      </c>
      <c r="L525" s="76">
        <f aca="true" t="shared" si="117" ref="L525:L530">LEN(D525)</f>
        <v>9</v>
      </c>
      <c r="M525" s="92" t="str">
        <f aca="true" t="shared" si="118" ref="M525:M530">REPT(" ",15-L525)</f>
        <v>      </v>
      </c>
      <c r="N525" s="11"/>
    </row>
    <row r="526" spans="1:14" s="12" customFormat="1" ht="16.5" customHeight="1" outlineLevel="2">
      <c r="A526" s="7" t="str">
        <f t="shared" si="111"/>
        <v>PDF</v>
      </c>
      <c r="B526" s="8"/>
      <c r="C526" s="42"/>
      <c r="D526" s="9" t="s">
        <v>985</v>
      </c>
      <c r="E526" s="9"/>
      <c r="F526" s="9" t="s">
        <v>360</v>
      </c>
      <c r="G526" s="10">
        <v>45342</v>
      </c>
      <c r="H526" s="11"/>
      <c r="I526" s="11"/>
      <c r="J526" s="90" t="str">
        <f t="shared" si="112"/>
        <v>Path=N:\Bhc\Eplans\Sdd\newstandard\
15D12-12B.pdf</v>
      </c>
      <c r="K526" s="64" t="str">
        <f t="shared" si="116"/>
        <v>15D12-12B      TEMPORARY EMERGENCY PULLOUTS </v>
      </c>
      <c r="L526" s="76">
        <f t="shared" si="117"/>
        <v>9</v>
      </c>
      <c r="M526" s="92" t="str">
        <f t="shared" si="118"/>
        <v>      </v>
      </c>
      <c r="N526" s="11"/>
    </row>
    <row r="527" spans="1:14" s="12" customFormat="1" ht="16.5" customHeight="1" outlineLevel="2">
      <c r="A527" s="7" t="str">
        <f t="shared" si="111"/>
        <v>PDF</v>
      </c>
      <c r="B527" s="8"/>
      <c r="C527" s="42"/>
      <c r="D527" s="9" t="s">
        <v>986</v>
      </c>
      <c r="E527" s="9"/>
      <c r="F527" s="9" t="s">
        <v>925</v>
      </c>
      <c r="G527" s="10">
        <v>45323</v>
      </c>
      <c r="H527" s="11"/>
      <c r="I527" s="11"/>
      <c r="J527" s="90" t="str">
        <f t="shared" si="112"/>
        <v>Path=N:\Bhc\Eplans\Sdd\newstandard\
15D12-12C.pdf</v>
      </c>
      <c r="K527" s="64" t="str">
        <f t="shared" si="116"/>
        <v>15D12-12C      TRAFFIC CONTROL, TWO LANE CLOSURE ON FREEWAY OR EXPRESSWAY </v>
      </c>
      <c r="L527" s="76">
        <f t="shared" si="117"/>
        <v>9</v>
      </c>
      <c r="M527" s="92" t="str">
        <f t="shared" si="118"/>
        <v>      </v>
      </c>
      <c r="N527" s="11"/>
    </row>
    <row r="528" spans="1:14" s="12" customFormat="1" ht="16.5" customHeight="1" outlineLevel="2">
      <c r="A528" s="7" t="str">
        <f t="shared" si="111"/>
        <v>PDF</v>
      </c>
      <c r="B528" s="8"/>
      <c r="C528" s="42"/>
      <c r="D528" s="9" t="s">
        <v>987</v>
      </c>
      <c r="E528" s="9"/>
      <c r="F528" s="9" t="s">
        <v>655</v>
      </c>
      <c r="G528" s="10">
        <v>45323</v>
      </c>
      <c r="H528" s="11"/>
      <c r="I528" s="11"/>
      <c r="J528" s="90" t="str">
        <f t="shared" si="112"/>
        <v>Path=N:\Bhc\Eplans\Sdd\newstandard\
15D12-12D.pdf</v>
      </c>
      <c r="K528" s="64" t="str">
        <f t="shared" si="116"/>
        <v>15D12-12D      TRAFFIC CONTROL, PARALLEL ENTRANCE RAMP WITHIN LANE CLOSURE </v>
      </c>
      <c r="L528" s="76">
        <f t="shared" si="117"/>
        <v>9</v>
      </c>
      <c r="M528" s="92" t="str">
        <f t="shared" si="118"/>
        <v>      </v>
      </c>
      <c r="N528" s="11"/>
    </row>
    <row r="529" spans="1:14" s="12" customFormat="1" ht="16.5" customHeight="1" outlineLevel="2">
      <c r="A529" s="7" t="str">
        <f t="shared" si="111"/>
        <v>PDF</v>
      </c>
      <c r="B529" s="8"/>
      <c r="C529" s="42"/>
      <c r="D529" s="9" t="s">
        <v>988</v>
      </c>
      <c r="E529" s="9"/>
      <c r="F529" s="9" t="s">
        <v>686</v>
      </c>
      <c r="G529" s="10">
        <v>45323</v>
      </c>
      <c r="H529" s="11"/>
      <c r="I529" s="11"/>
      <c r="J529" s="90" t="str">
        <f t="shared" si="112"/>
        <v>Path=N:\Bhc\Eplans\Sdd\newstandard\
15D12-12E.pdf</v>
      </c>
      <c r="K529" s="64" t="str">
        <f t="shared" si="116"/>
        <v>15D12-12E      TRAFFIC CONTROL, ENTRANCE RAMP WITHIN LANE CLOSURE </v>
      </c>
      <c r="L529" s="76">
        <f t="shared" si="117"/>
        <v>9</v>
      </c>
      <c r="M529" s="92" t="str">
        <f t="shared" si="118"/>
        <v>      </v>
      </c>
      <c r="N529" s="11"/>
    </row>
    <row r="530" spans="1:14" s="12" customFormat="1" ht="16.5" customHeight="1" outlineLevel="2">
      <c r="A530" s="7" t="str">
        <f t="shared" si="111"/>
        <v>PDF</v>
      </c>
      <c r="B530" s="8"/>
      <c r="C530" s="42"/>
      <c r="D530" s="9" t="s">
        <v>989</v>
      </c>
      <c r="E530" s="9"/>
      <c r="F530" s="9" t="s">
        <v>990</v>
      </c>
      <c r="G530" s="10">
        <v>45323</v>
      </c>
      <c r="H530" s="11"/>
      <c r="I530" s="11"/>
      <c r="J530" s="90" t="str">
        <f t="shared" si="112"/>
        <v>Path=N:\Bhc\Eplans\Sdd\newstandard\
15D12-12F.pdf</v>
      </c>
      <c r="K530" s="64" t="str">
        <f t="shared" si="116"/>
        <v>15D12-12F      TRAFFIC CONTROL, TAPERED ENTRANCE RAMP WITHIN LANE CLOSURE </v>
      </c>
      <c r="L530" s="76">
        <f t="shared" si="117"/>
        <v>9</v>
      </c>
      <c r="M530" s="92" t="str">
        <f t="shared" si="118"/>
        <v>      </v>
      </c>
      <c r="N530" s="11"/>
    </row>
    <row r="531" spans="1:14" s="3" customFormat="1" ht="16.5" customHeight="1" outlineLevel="2">
      <c r="A531" s="7" t="str">
        <f t="shared" si="111"/>
        <v>PDF</v>
      </c>
      <c r="B531" s="8">
        <v>200</v>
      </c>
      <c r="C531" s="42"/>
      <c r="D531" s="9" t="s">
        <v>355</v>
      </c>
      <c r="E531" s="9" t="s">
        <v>54</v>
      </c>
      <c r="F531" s="9" t="s">
        <v>167</v>
      </c>
      <c r="G531" s="10">
        <v>41579</v>
      </c>
      <c r="H531" s="11"/>
      <c r="I531" s="11"/>
      <c r="J531" s="90" t="str">
        <f>CONCATENATE($J$11,CHAR(10),D531,".pdf")</f>
        <v>Path=N:\Bhc\Eplans\Sdd\newstandard\
15D13-02.pdf</v>
      </c>
      <c r="K531" s="64" t="str">
        <f>CONCATENATE(D531,M531,F531)</f>
        <v>15D13-02       TEMPORARY EMERGENCY PULLOUTS </v>
      </c>
      <c r="L531" s="76">
        <f>LEN(D531)</f>
        <v>8</v>
      </c>
      <c r="M531" s="92" t="str">
        <f t="shared" si="115"/>
        <v>       </v>
      </c>
      <c r="N531" s="5"/>
    </row>
    <row r="532" spans="1:14" s="12" customFormat="1" ht="16.5" customHeight="1" outlineLevel="2">
      <c r="A532" s="7" t="str">
        <f>HYPERLINK(CONCATENATE(D532,".pdf"),"PDF")</f>
        <v>PDF</v>
      </c>
      <c r="B532" s="8"/>
      <c r="C532" s="42"/>
      <c r="D532" s="9" t="s">
        <v>926</v>
      </c>
      <c r="E532" s="9"/>
      <c r="F532" s="9" t="s">
        <v>927</v>
      </c>
      <c r="G532" s="10">
        <v>45139</v>
      </c>
      <c r="H532" s="11"/>
      <c r="I532" s="11"/>
      <c r="J532" s="90" t="str">
        <f aca="true" t="shared" si="119" ref="J532:J541">CONCATENATE($J$11,CHAR(10),D532,".pdf")</f>
        <v>Path=N:\Bhc\Eplans\Sdd\newstandard\
15D14-06.pdf</v>
      </c>
      <c r="K532" s="64" t="str">
        <f aca="true" t="shared" si="120" ref="K532:K541">CONCATENATE(D532,M532,F532)</f>
        <v>15D14-06       TRAFFIC CONTROL, TWO LANE CLOSURE ON FREEWAY OR EXPRESSWAY </v>
      </c>
      <c r="L532" s="76">
        <f aca="true" t="shared" si="121" ref="L532:L541">LEN(D532)</f>
        <v>8</v>
      </c>
      <c r="M532" s="92" t="str">
        <f t="shared" si="115"/>
        <v>       </v>
      </c>
      <c r="N532" s="11"/>
    </row>
    <row r="533" spans="1:14" s="12" customFormat="1" ht="16.5" customHeight="1" outlineLevel="2">
      <c r="A533" s="7" t="str">
        <f t="shared" si="111"/>
        <v>PDF</v>
      </c>
      <c r="B533" s="8"/>
      <c r="C533" s="42"/>
      <c r="D533" s="9" t="s">
        <v>928</v>
      </c>
      <c r="E533" s="9"/>
      <c r="F533" s="9" t="s">
        <v>472</v>
      </c>
      <c r="G533" s="10">
        <v>45139</v>
      </c>
      <c r="H533" s="11"/>
      <c r="I533" s="11"/>
      <c r="J533" s="90" t="str">
        <f t="shared" si="119"/>
        <v>Path=N:\Bhc\Eplans\Sdd\newstandard\
15D15-07A.pdf</v>
      </c>
      <c r="K533" s="64" t="str">
        <f t="shared" si="120"/>
        <v>15D15-07A      TRAFFIC CONTROL, PARALLEL ENTRANCE RAMP WITHIN LANE CLOSURE </v>
      </c>
      <c r="L533" s="76">
        <f t="shared" si="121"/>
        <v>9</v>
      </c>
      <c r="M533" s="92" t="str">
        <f aca="true" t="shared" si="122" ref="M533:M541">REPT(" ",15-L533)</f>
        <v>      </v>
      </c>
      <c r="N533" s="11"/>
    </row>
    <row r="534" spans="1:14" s="12" customFormat="1" ht="16.5" customHeight="1" outlineLevel="2">
      <c r="A534" s="7" t="str">
        <f t="shared" si="111"/>
        <v>PDF</v>
      </c>
      <c r="B534" s="8"/>
      <c r="C534" s="42"/>
      <c r="D534" s="9" t="s">
        <v>929</v>
      </c>
      <c r="E534" s="9"/>
      <c r="F534" s="9" t="s">
        <v>473</v>
      </c>
      <c r="G534" s="10">
        <v>45139</v>
      </c>
      <c r="H534" s="11"/>
      <c r="I534" s="11"/>
      <c r="J534" s="90" t="str">
        <f t="shared" si="119"/>
        <v>Path=N:\Bhc\Eplans\Sdd\newstandard\
15D15-07B.pdf</v>
      </c>
      <c r="K534" s="64" t="str">
        <f t="shared" si="120"/>
        <v>15D15-07B      TRAFFIC CONTROL, ENTRANCE RAMP WITHIN LANE CLOSURE </v>
      </c>
      <c r="L534" s="76">
        <f t="shared" si="121"/>
        <v>9</v>
      </c>
      <c r="M534" s="92" t="str">
        <f t="shared" si="122"/>
        <v>      </v>
      </c>
      <c r="N534" s="11"/>
    </row>
    <row r="535" spans="1:14" s="12" customFormat="1" ht="16.5" customHeight="1" outlineLevel="2">
      <c r="A535" s="7" t="str">
        <f t="shared" si="111"/>
        <v>PDF</v>
      </c>
      <c r="B535" s="8"/>
      <c r="C535" s="42"/>
      <c r="D535" s="9" t="s">
        <v>930</v>
      </c>
      <c r="E535" s="9"/>
      <c r="F535" s="9" t="s">
        <v>474</v>
      </c>
      <c r="G535" s="10">
        <v>45139</v>
      </c>
      <c r="H535" s="11"/>
      <c r="I535" s="11"/>
      <c r="J535" s="90" t="str">
        <f t="shared" si="119"/>
        <v>Path=N:\Bhc\Eplans\Sdd\newstandard\
15D15-07C.pdf</v>
      </c>
      <c r="K535" s="64" t="str">
        <f t="shared" si="120"/>
        <v>15D15-07C      TRAFFIC CONTROL, TAPERED ENTRANCE RAMP WITHIN LANE CLOSURE </v>
      </c>
      <c r="L535" s="76">
        <f t="shared" si="121"/>
        <v>9</v>
      </c>
      <c r="M535" s="92" t="str">
        <f t="shared" si="122"/>
        <v>      </v>
      </c>
      <c r="N535" s="11"/>
    </row>
    <row r="536" spans="1:14" s="12" customFormat="1" ht="16.5" customHeight="1" outlineLevel="2">
      <c r="A536" s="7" t="str">
        <f t="shared" si="111"/>
        <v>PDF</v>
      </c>
      <c r="B536" s="8"/>
      <c r="C536" s="42"/>
      <c r="D536" s="9" t="s">
        <v>931</v>
      </c>
      <c r="E536" s="9"/>
      <c r="F536" s="9" t="s">
        <v>474</v>
      </c>
      <c r="G536" s="10">
        <v>45139</v>
      </c>
      <c r="H536" s="11"/>
      <c r="I536" s="11"/>
      <c r="J536" s="90" t="str">
        <f t="shared" si="119"/>
        <v>Path=N:\Bhc\Eplans\Sdd\newstandard\
15D15-07D.pdf</v>
      </c>
      <c r="K536" s="64" t="str">
        <f t="shared" si="120"/>
        <v>15D15-07D      TRAFFIC CONTROL, TAPERED ENTRANCE RAMP WITHIN LANE CLOSURE </v>
      </c>
      <c r="L536" s="76">
        <f t="shared" si="121"/>
        <v>9</v>
      </c>
      <c r="M536" s="92" t="str">
        <f t="shared" si="122"/>
        <v>      </v>
      </c>
      <c r="N536" s="11"/>
    </row>
    <row r="537" spans="1:14" s="12" customFormat="1" ht="16.5" customHeight="1" outlineLevel="2">
      <c r="A537" s="7" t="str">
        <f t="shared" si="111"/>
        <v>PDF</v>
      </c>
      <c r="B537" s="8"/>
      <c r="C537" s="42"/>
      <c r="D537" s="9" t="s">
        <v>932</v>
      </c>
      <c r="E537" s="9"/>
      <c r="F537" s="9" t="s">
        <v>475</v>
      </c>
      <c r="G537" s="10">
        <v>45139</v>
      </c>
      <c r="H537" s="11"/>
      <c r="I537" s="11"/>
      <c r="J537" s="90" t="str">
        <f t="shared" si="119"/>
        <v>Path=N:\Bhc\Eplans\Sdd\newstandard\
15D15-07E.pdf</v>
      </c>
      <c r="K537" s="64" t="str">
        <f t="shared" si="120"/>
        <v>15D15-07E      TRAFFIC CONTROL, PARALLEL EXIT RAMP WITHIN LANE CLOSURE </v>
      </c>
      <c r="L537" s="76">
        <f t="shared" si="121"/>
        <v>9</v>
      </c>
      <c r="M537" s="92" t="str">
        <f t="shared" si="122"/>
        <v>      </v>
      </c>
      <c r="N537" s="11"/>
    </row>
    <row r="538" spans="1:14" s="12" customFormat="1" ht="16.5" customHeight="1" outlineLevel="2">
      <c r="A538" s="7" t="str">
        <f t="shared" si="111"/>
        <v>PDF</v>
      </c>
      <c r="B538" s="8"/>
      <c r="C538" s="42"/>
      <c r="D538" s="9" t="s">
        <v>933</v>
      </c>
      <c r="E538" s="9"/>
      <c r="F538" s="9" t="s">
        <v>168</v>
      </c>
      <c r="G538" s="10">
        <v>45139</v>
      </c>
      <c r="H538" s="11"/>
      <c r="I538" s="11"/>
      <c r="J538" s="90" t="str">
        <f t="shared" si="119"/>
        <v>Path=N:\Bhc\Eplans\Sdd\newstandard\
15D16-06.pdf</v>
      </c>
      <c r="K538" s="64" t="str">
        <f t="shared" si="120"/>
        <v>15D16-06       TRAFFIC CONTROL, EXIT RAMP CLOSURE </v>
      </c>
      <c r="L538" s="76">
        <f t="shared" si="121"/>
        <v>8</v>
      </c>
      <c r="M538" s="92" t="str">
        <f t="shared" si="122"/>
        <v>       </v>
      </c>
      <c r="N538" s="11"/>
    </row>
    <row r="539" spans="1:14" s="12" customFormat="1" ht="16.5" customHeight="1" outlineLevel="2">
      <c r="A539" s="7" t="str">
        <f t="shared" si="111"/>
        <v>PDF</v>
      </c>
      <c r="B539" s="8"/>
      <c r="C539" s="42"/>
      <c r="D539" s="9" t="s">
        <v>934</v>
      </c>
      <c r="E539" s="9"/>
      <c r="F539" s="9" t="s">
        <v>937</v>
      </c>
      <c r="G539" s="10">
        <v>45139</v>
      </c>
      <c r="H539" s="11"/>
      <c r="I539" s="11"/>
      <c r="J539" s="90" t="str">
        <f t="shared" si="119"/>
        <v>Path=N:\Bhc\Eplans\Sdd\newstandard\
15D20-07A.pdf</v>
      </c>
      <c r="K539" s="64" t="str">
        <f t="shared" si="120"/>
        <v>15D20-07A      TRAFFIC CONTROL, SINGLE LANE CLOSURE, DIVIDED NON-FREEWAY/EXPRESSWAY</v>
      </c>
      <c r="L539" s="76">
        <f t="shared" si="121"/>
        <v>9</v>
      </c>
      <c r="M539" s="92" t="str">
        <f t="shared" si="122"/>
        <v>      </v>
      </c>
      <c r="N539" s="11"/>
    </row>
    <row r="540" spans="1:14" s="12" customFormat="1" ht="16.5" customHeight="1" outlineLevel="2">
      <c r="A540" s="7" t="str">
        <f t="shared" si="111"/>
        <v>PDF</v>
      </c>
      <c r="B540" s="8"/>
      <c r="C540" s="42"/>
      <c r="D540" s="9" t="s">
        <v>935</v>
      </c>
      <c r="E540" s="9"/>
      <c r="F540" s="9" t="s">
        <v>689</v>
      </c>
      <c r="G540" s="10">
        <v>45139</v>
      </c>
      <c r="H540" s="11"/>
      <c r="I540" s="11"/>
      <c r="J540" s="90" t="str">
        <f t="shared" si="119"/>
        <v>Path=N:\Bhc\Eplans\Sdd\newstandard\
15D20-07B.pdf</v>
      </c>
      <c r="K540" s="64" t="str">
        <f t="shared" si="120"/>
        <v>15D20-07B      TRAFFIC CONTROL, SINGLE RIGHT LANE CLOSURE, UNDIVIDED NON-FREEWAY/EXPRESSWAY</v>
      </c>
      <c r="L540" s="76">
        <f t="shared" si="121"/>
        <v>9</v>
      </c>
      <c r="M540" s="92" t="str">
        <f t="shared" si="122"/>
        <v>      </v>
      </c>
      <c r="N540" s="11"/>
    </row>
    <row r="541" spans="1:14" s="12" customFormat="1" ht="16.5" customHeight="1" outlineLevel="2">
      <c r="A541" s="7" t="str">
        <f t="shared" si="111"/>
        <v>PDF</v>
      </c>
      <c r="B541" s="8"/>
      <c r="C541" s="42"/>
      <c r="D541" s="9" t="s">
        <v>936</v>
      </c>
      <c r="E541" s="9"/>
      <c r="F541" s="9" t="s">
        <v>656</v>
      </c>
      <c r="G541" s="10">
        <v>45139</v>
      </c>
      <c r="H541" s="11"/>
      <c r="I541" s="11"/>
      <c r="J541" s="90" t="str">
        <f t="shared" si="119"/>
        <v>Path=N:\Bhc\Eplans\Sdd\newstandard\
15D20-07C.pdf</v>
      </c>
      <c r="K541" s="64" t="str">
        <f t="shared" si="120"/>
        <v>15D20-07C      TRAFFIC CONTROL, SINGLE LEFT LANE CLOSURE, UNDIVIDED NON-FREEWAY/EXPRESSWAY</v>
      </c>
      <c r="L541" s="76">
        <f t="shared" si="121"/>
        <v>9</v>
      </c>
      <c r="M541" s="92" t="str">
        <f t="shared" si="122"/>
        <v>      </v>
      </c>
      <c r="N541" s="11"/>
    </row>
    <row r="542" spans="1:14" s="3" customFormat="1" ht="16.5" customHeight="1" outlineLevel="2">
      <c r="A542" s="7" t="str">
        <f t="shared" si="111"/>
        <v>PDF</v>
      </c>
      <c r="B542" s="8">
        <v>205</v>
      </c>
      <c r="C542" s="42"/>
      <c r="D542" s="9" t="s">
        <v>687</v>
      </c>
      <c r="E542" s="9" t="s">
        <v>54</v>
      </c>
      <c r="F542" s="9" t="s">
        <v>169</v>
      </c>
      <c r="G542" s="10">
        <v>44136</v>
      </c>
      <c r="H542" s="11"/>
      <c r="I542" s="11"/>
      <c r="J542" s="90" t="str">
        <f aca="true" t="shared" si="123" ref="J542:J549">CONCATENATE($J$11,CHAR(10),D542,".pdf")</f>
        <v>Path=N:\Bhc\Eplans\Sdd\newstandard\
15D21-07A.pdf</v>
      </c>
      <c r="K542" s="64" t="str">
        <f aca="true" t="shared" si="124" ref="K542:K549">CONCATENATE(D542,M542,F542)</f>
        <v>15D21-07A      TRAFFIC CONTROL, INTERSECTION WITHIN SINGLE LANE CLOSURE </v>
      </c>
      <c r="L542" s="76">
        <f aca="true" t="shared" si="125" ref="L542:L549">LEN(D542)</f>
        <v>9</v>
      </c>
      <c r="M542" s="92" t="str">
        <f aca="true" t="shared" si="126" ref="M542:M549">REPT(" ",15-L542)</f>
        <v>      </v>
      </c>
      <c r="N542" s="5"/>
    </row>
    <row r="543" spans="1:14" s="3" customFormat="1" ht="16.5" customHeight="1" outlineLevel="2">
      <c r="A543" s="7" t="str">
        <f t="shared" si="111"/>
        <v>PDF</v>
      </c>
      <c r="B543" s="8">
        <v>205</v>
      </c>
      <c r="C543" s="42"/>
      <c r="D543" s="9" t="s">
        <v>688</v>
      </c>
      <c r="E543" s="9" t="s">
        <v>54</v>
      </c>
      <c r="F543" s="9" t="s">
        <v>169</v>
      </c>
      <c r="G543" s="10">
        <v>44136</v>
      </c>
      <c r="H543" s="11"/>
      <c r="I543" s="11"/>
      <c r="J543" s="90" t="str">
        <f t="shared" si="123"/>
        <v>Path=N:\Bhc\Eplans\Sdd\newstandard\
15D21-07B.pdf</v>
      </c>
      <c r="K543" s="64" t="str">
        <f t="shared" si="124"/>
        <v>15D21-07B      TRAFFIC CONTROL, INTERSECTION WITHIN SINGLE LANE CLOSURE </v>
      </c>
      <c r="L543" s="76">
        <f t="shared" si="125"/>
        <v>9</v>
      </c>
      <c r="M543" s="92" t="str">
        <f t="shared" si="126"/>
        <v>      </v>
      </c>
      <c r="N543" s="5"/>
    </row>
    <row r="544" spans="1:14" s="12" customFormat="1" ht="16.5" customHeight="1" outlineLevel="2">
      <c r="A544" s="7" t="str">
        <f t="shared" si="111"/>
        <v>PDF</v>
      </c>
      <c r="B544" s="8"/>
      <c r="C544" s="42"/>
      <c r="D544" s="9" t="s">
        <v>938</v>
      </c>
      <c r="E544" s="9"/>
      <c r="F544" s="9" t="s">
        <v>170</v>
      </c>
      <c r="G544" s="10">
        <v>45139</v>
      </c>
      <c r="H544" s="11"/>
      <c r="I544" s="11"/>
      <c r="J544" s="90" t="str">
        <f t="shared" si="123"/>
        <v>Path=N:\Bhc\Eplans\Sdd\newstandard\
15D22-06.pdf</v>
      </c>
      <c r="K544" s="64" t="str">
        <f t="shared" si="124"/>
        <v>15D22-06       TRAFFIC CONTROL, TWO LANE CLOSURE, NON-FREEWAY/EXPRESSWAY </v>
      </c>
      <c r="L544" s="76">
        <f t="shared" si="125"/>
        <v>8</v>
      </c>
      <c r="M544" s="92" t="str">
        <f t="shared" si="126"/>
        <v>       </v>
      </c>
      <c r="N544" s="11"/>
    </row>
    <row r="545" spans="1:14" s="3" customFormat="1" ht="16.5" customHeight="1" outlineLevel="2">
      <c r="A545" s="7" t="str">
        <f t="shared" si="111"/>
        <v>PDF</v>
      </c>
      <c r="B545" s="8">
        <v>207</v>
      </c>
      <c r="C545" s="42"/>
      <c r="D545" s="9" t="s">
        <v>718</v>
      </c>
      <c r="E545" s="9" t="s">
        <v>54</v>
      </c>
      <c r="F545" s="9" t="s">
        <v>171</v>
      </c>
      <c r="G545" s="10">
        <v>44501</v>
      </c>
      <c r="H545" s="11"/>
      <c r="I545" s="11"/>
      <c r="J545" s="90" t="str">
        <f t="shared" si="123"/>
        <v>Path=N:\Bhc\Eplans\Sdd\newstandard\
15D23-07A.pdf</v>
      </c>
      <c r="K545" s="64" t="str">
        <f t="shared" si="124"/>
        <v>15D23-07A      TRAFFIC CONTROL, INTERSECTION WITHIN TWO LANE CLOSURE </v>
      </c>
      <c r="L545" s="76">
        <f t="shared" si="125"/>
        <v>9</v>
      </c>
      <c r="M545" s="92" t="str">
        <f t="shared" si="126"/>
        <v>      </v>
      </c>
      <c r="N545" s="5"/>
    </row>
    <row r="546" spans="1:14" s="3" customFormat="1" ht="16.5" customHeight="1" outlineLevel="2">
      <c r="A546" s="7" t="str">
        <f t="shared" si="111"/>
        <v>PDF</v>
      </c>
      <c r="B546" s="8">
        <v>207</v>
      </c>
      <c r="C546" s="42"/>
      <c r="D546" s="9" t="s">
        <v>719</v>
      </c>
      <c r="E546" s="9" t="s">
        <v>54</v>
      </c>
      <c r="F546" s="9" t="s">
        <v>171</v>
      </c>
      <c r="G546" s="10">
        <v>43313</v>
      </c>
      <c r="H546" s="11"/>
      <c r="I546" s="11"/>
      <c r="J546" s="90" t="str">
        <f t="shared" si="123"/>
        <v>Path=N:\Bhc\Eplans\Sdd\newstandard\
15D23-07B.pdf</v>
      </c>
      <c r="K546" s="64" t="str">
        <f t="shared" si="124"/>
        <v>15D23-07B      TRAFFIC CONTROL, INTERSECTION WITHIN TWO LANE CLOSURE </v>
      </c>
      <c r="L546" s="76">
        <f t="shared" si="125"/>
        <v>9</v>
      </c>
      <c r="M546" s="92" t="str">
        <f t="shared" si="126"/>
        <v>      </v>
      </c>
      <c r="N546" s="5"/>
    </row>
    <row r="547" spans="1:14" s="3" customFormat="1" ht="16.5" customHeight="1" outlineLevel="2">
      <c r="A547" s="7" t="str">
        <f t="shared" si="111"/>
        <v>PDF</v>
      </c>
      <c r="B547" s="8">
        <v>208</v>
      </c>
      <c r="C547" s="42"/>
      <c r="D547" s="9" t="s">
        <v>446</v>
      </c>
      <c r="E547" s="9" t="s">
        <v>54</v>
      </c>
      <c r="F547" s="9" t="s">
        <v>172</v>
      </c>
      <c r="G547" s="10">
        <v>42675</v>
      </c>
      <c r="H547" s="11"/>
      <c r="I547" s="11"/>
      <c r="J547" s="90" t="str">
        <f t="shared" si="123"/>
        <v>Path=N:\Bhc\Eplans\Sdd\newstandard\
15D27-03.pdf</v>
      </c>
      <c r="K547" s="64" t="str">
        <f t="shared" si="124"/>
        <v>15D27-03       TRAFFIC CONTROL, SHOULDER CLOSURE ON DIVIDED ROADWAY,  SPEEDS GREATER THAN 40 MPH</v>
      </c>
      <c r="L547" s="76">
        <f t="shared" si="125"/>
        <v>8</v>
      </c>
      <c r="M547" s="92" t="str">
        <f t="shared" si="126"/>
        <v>       </v>
      </c>
      <c r="N547" s="5"/>
    </row>
    <row r="548" spans="1:14" s="3" customFormat="1" ht="16.5" customHeight="1" outlineLevel="2">
      <c r="A548" s="7" t="str">
        <f t="shared" si="111"/>
        <v>PDF</v>
      </c>
      <c r="B548" s="8">
        <v>209</v>
      </c>
      <c r="C548" s="42"/>
      <c r="D548" s="9" t="s">
        <v>657</v>
      </c>
      <c r="E548" s="9" t="s">
        <v>54</v>
      </c>
      <c r="F548" s="9" t="s">
        <v>173</v>
      </c>
      <c r="G548" s="10">
        <v>44044</v>
      </c>
      <c r="H548" s="11"/>
      <c r="I548" s="11"/>
      <c r="J548" s="90" t="str">
        <f t="shared" si="123"/>
        <v>Path=N:\Bhc\Eplans\Sdd\newstandard\
15D28-04.pdf</v>
      </c>
      <c r="K548" s="64" t="str">
        <f t="shared" si="124"/>
        <v>15D28-04       TRAFFIC CONTROL, WORK ON SHOULDER OR PARKING LANE, UNDIVIDED  ROADWAY</v>
      </c>
      <c r="L548" s="76">
        <f t="shared" si="125"/>
        <v>8</v>
      </c>
      <c r="M548" s="92" t="str">
        <f t="shared" si="126"/>
        <v>       </v>
      </c>
      <c r="N548" s="5"/>
    </row>
    <row r="549" spans="1:14" s="3" customFormat="1" ht="16.5" customHeight="1" outlineLevel="2">
      <c r="A549" s="7" t="str">
        <f>HYPERLINK(CONCATENATE(D549,".pdf"),"PDF")</f>
        <v>PDF</v>
      </c>
      <c r="B549" s="8">
        <v>210</v>
      </c>
      <c r="C549" s="42"/>
      <c r="D549" s="9" t="s">
        <v>658</v>
      </c>
      <c r="E549" s="9" t="s">
        <v>54</v>
      </c>
      <c r="F549" s="9" t="s">
        <v>174</v>
      </c>
      <c r="G549" s="10">
        <v>44044</v>
      </c>
      <c r="H549" s="11"/>
      <c r="I549" s="11"/>
      <c r="J549" s="90" t="str">
        <f t="shared" si="123"/>
        <v>Path=N:\Bhc\Eplans\Sdd\newstandard\
15D29-06.pdf</v>
      </c>
      <c r="K549" s="64" t="str">
        <f t="shared" si="124"/>
        <v>15D29-06       TRAFFIC CONTROL, VEHICLE ENTRANCE/EXIT OR HAUL ROAD </v>
      </c>
      <c r="L549" s="76">
        <f t="shared" si="125"/>
        <v>8</v>
      </c>
      <c r="M549" s="92" t="str">
        <f t="shared" si="126"/>
        <v>       </v>
      </c>
      <c r="N549" s="5"/>
    </row>
    <row r="550" spans="1:14" s="12" customFormat="1" ht="16.5" customHeight="1" outlineLevel="2">
      <c r="A550" s="7" t="str">
        <f aca="true" t="shared" si="127" ref="A550:A561">HYPERLINK(CONCATENATE(D550,".pdf"),"PDF")</f>
        <v>PDF</v>
      </c>
      <c r="B550" s="8"/>
      <c r="C550" s="42"/>
      <c r="D550" s="9" t="s">
        <v>939</v>
      </c>
      <c r="E550" s="9"/>
      <c r="F550" s="9" t="s">
        <v>417</v>
      </c>
      <c r="G550" s="10">
        <v>45139</v>
      </c>
      <c r="H550" s="11"/>
      <c r="I550" s="11"/>
      <c r="J550" s="90" t="str">
        <f aca="true" t="shared" si="128" ref="J550:J561">CONCATENATE($J$11,CHAR(10),D550,".pdf")</f>
        <v>Path=N:\Bhc\Eplans\Sdd\newstandard\
15D30-09A.pdf</v>
      </c>
      <c r="K550" s="64" t="str">
        <f aca="true" t="shared" si="129" ref="K550:K561">CONCATENATE(D550,M550,F550)</f>
        <v>15D30-09A      TRAFFIC CONTROL, PEDESTRIAN ACCOMMODATION</v>
      </c>
      <c r="L550" s="76">
        <f aca="true" t="shared" si="130" ref="L550:L561">LEN(D550)</f>
        <v>9</v>
      </c>
      <c r="M550" s="92" t="str">
        <f aca="true" t="shared" si="131" ref="M550:M561">REPT(" ",15-L550)</f>
        <v>      </v>
      </c>
      <c r="N550" s="11"/>
    </row>
    <row r="551" spans="1:14" s="12" customFormat="1" ht="16.5" customHeight="1" outlineLevel="2">
      <c r="A551" s="7" t="str">
        <f t="shared" si="127"/>
        <v>PDF</v>
      </c>
      <c r="B551" s="8"/>
      <c r="C551" s="42"/>
      <c r="D551" s="9" t="s">
        <v>940</v>
      </c>
      <c r="E551" s="9"/>
      <c r="F551" s="9" t="s">
        <v>417</v>
      </c>
      <c r="G551" s="10">
        <v>45139</v>
      </c>
      <c r="H551" s="11"/>
      <c r="I551" s="11"/>
      <c r="J551" s="90" t="str">
        <f t="shared" si="128"/>
        <v>Path=N:\Bhc\Eplans\Sdd\newstandard\
15D30-09B.pdf</v>
      </c>
      <c r="K551" s="64" t="str">
        <f t="shared" si="129"/>
        <v>15D30-09B      TRAFFIC CONTROL, PEDESTRIAN ACCOMMODATION</v>
      </c>
      <c r="L551" s="76">
        <f t="shared" si="130"/>
        <v>9</v>
      </c>
      <c r="M551" s="92" t="str">
        <f t="shared" si="131"/>
        <v>      </v>
      </c>
      <c r="N551" s="11"/>
    </row>
    <row r="552" spans="1:14" s="12" customFormat="1" ht="16.5" customHeight="1" outlineLevel="2">
      <c r="A552" s="7" t="str">
        <f t="shared" si="127"/>
        <v>PDF</v>
      </c>
      <c r="B552" s="8"/>
      <c r="C552" s="42"/>
      <c r="D552" s="9" t="s">
        <v>941</v>
      </c>
      <c r="E552" s="9"/>
      <c r="F552" s="9" t="s">
        <v>417</v>
      </c>
      <c r="G552" s="10">
        <v>45139</v>
      </c>
      <c r="H552" s="11"/>
      <c r="I552" s="11"/>
      <c r="J552" s="90" t="str">
        <f t="shared" si="128"/>
        <v>Path=N:\Bhc\Eplans\Sdd\newstandard\
15D30-09C.pdf</v>
      </c>
      <c r="K552" s="64" t="str">
        <f t="shared" si="129"/>
        <v>15D30-09C      TRAFFIC CONTROL, PEDESTRIAN ACCOMMODATION</v>
      </c>
      <c r="L552" s="76">
        <f t="shared" si="130"/>
        <v>9</v>
      </c>
      <c r="M552" s="92" t="str">
        <f t="shared" si="131"/>
        <v>      </v>
      </c>
      <c r="N552" s="11"/>
    </row>
    <row r="553" spans="1:14" s="12" customFormat="1" ht="16.5" customHeight="1" outlineLevel="2">
      <c r="A553" s="7" t="str">
        <f t="shared" si="127"/>
        <v>PDF</v>
      </c>
      <c r="B553" s="8"/>
      <c r="C553" s="42"/>
      <c r="D553" s="9" t="s">
        <v>942</v>
      </c>
      <c r="E553" s="9"/>
      <c r="F553" s="9" t="s">
        <v>417</v>
      </c>
      <c r="G553" s="10">
        <v>45139</v>
      </c>
      <c r="H553" s="11"/>
      <c r="I553" s="11"/>
      <c r="J553" s="90" t="str">
        <f t="shared" si="128"/>
        <v>Path=N:\Bhc\Eplans\Sdd\newstandard\
15D30-09D.pdf</v>
      </c>
      <c r="K553" s="64" t="str">
        <f t="shared" si="129"/>
        <v>15D30-09D      TRAFFIC CONTROL, PEDESTRIAN ACCOMMODATION</v>
      </c>
      <c r="L553" s="76">
        <f t="shared" si="130"/>
        <v>9</v>
      </c>
      <c r="M553" s="92" t="str">
        <f t="shared" si="131"/>
        <v>      </v>
      </c>
      <c r="N553" s="11"/>
    </row>
    <row r="554" spans="1:14" s="12" customFormat="1" ht="16.5" customHeight="1" outlineLevel="2">
      <c r="A554" s="7" t="str">
        <f t="shared" si="127"/>
        <v>PDF</v>
      </c>
      <c r="B554" s="8"/>
      <c r="C554" s="42"/>
      <c r="D554" s="9" t="s">
        <v>943</v>
      </c>
      <c r="E554" s="9"/>
      <c r="F554" s="9" t="s">
        <v>417</v>
      </c>
      <c r="G554" s="10">
        <v>45139</v>
      </c>
      <c r="H554" s="11"/>
      <c r="I554" s="11"/>
      <c r="J554" s="90" t="str">
        <f t="shared" si="128"/>
        <v>Path=N:\Bhc\Eplans\Sdd\newstandard\
15D30-09E.pdf</v>
      </c>
      <c r="K554" s="64" t="str">
        <f t="shared" si="129"/>
        <v>15D30-09E      TRAFFIC CONTROL, PEDESTRIAN ACCOMMODATION</v>
      </c>
      <c r="L554" s="76">
        <f t="shared" si="130"/>
        <v>9</v>
      </c>
      <c r="M554" s="92" t="str">
        <f t="shared" si="131"/>
        <v>      </v>
      </c>
      <c r="N554" s="11"/>
    </row>
    <row r="555" spans="1:14" s="12" customFormat="1" ht="16.5" customHeight="1" outlineLevel="2">
      <c r="A555" s="7" t="str">
        <f t="shared" si="127"/>
        <v>PDF</v>
      </c>
      <c r="B555" s="8"/>
      <c r="C555" s="42"/>
      <c r="D555" s="9" t="s">
        <v>944</v>
      </c>
      <c r="E555" s="9"/>
      <c r="F555" s="9" t="s">
        <v>417</v>
      </c>
      <c r="G555" s="10">
        <v>45139</v>
      </c>
      <c r="H555" s="11"/>
      <c r="I555" s="11"/>
      <c r="J555" s="90" t="str">
        <f t="shared" si="128"/>
        <v>Path=N:\Bhc\Eplans\Sdd\newstandard\
15D30-09F.pdf</v>
      </c>
      <c r="K555" s="64" t="str">
        <f t="shared" si="129"/>
        <v>15D30-09F      TRAFFIC CONTROL, PEDESTRIAN ACCOMMODATION</v>
      </c>
      <c r="L555" s="76">
        <f t="shared" si="130"/>
        <v>9</v>
      </c>
      <c r="M555" s="92" t="str">
        <f t="shared" si="131"/>
        <v>      </v>
      </c>
      <c r="N555" s="11"/>
    </row>
    <row r="556" spans="1:14" s="12" customFormat="1" ht="16.5" customHeight="1" outlineLevel="2">
      <c r="A556" s="7" t="str">
        <f t="shared" si="127"/>
        <v>PDF</v>
      </c>
      <c r="B556" s="8"/>
      <c r="C556" s="42"/>
      <c r="D556" s="9" t="s">
        <v>945</v>
      </c>
      <c r="E556" s="9"/>
      <c r="F556" s="9" t="s">
        <v>417</v>
      </c>
      <c r="G556" s="10">
        <v>45139</v>
      </c>
      <c r="H556" s="11"/>
      <c r="I556" s="11"/>
      <c r="J556" s="90" t="str">
        <f t="shared" si="128"/>
        <v>Path=N:\Bhc\Eplans\Sdd\newstandard\
15D30-09G.pdf</v>
      </c>
      <c r="K556" s="64" t="str">
        <f t="shared" si="129"/>
        <v>15D30-09G      TRAFFIC CONTROL, PEDESTRIAN ACCOMMODATION</v>
      </c>
      <c r="L556" s="76">
        <f t="shared" si="130"/>
        <v>9</v>
      </c>
      <c r="M556" s="92" t="str">
        <f t="shared" si="131"/>
        <v>      </v>
      </c>
      <c r="N556" s="11"/>
    </row>
    <row r="557" spans="1:14" s="12" customFormat="1" ht="16.5" customHeight="1" outlineLevel="2">
      <c r="A557" s="7" t="str">
        <f t="shared" si="127"/>
        <v>PDF</v>
      </c>
      <c r="B557" s="8"/>
      <c r="C557" s="42"/>
      <c r="D557" s="9" t="s">
        <v>946</v>
      </c>
      <c r="E557" s="9"/>
      <c r="F557" s="9" t="s">
        <v>417</v>
      </c>
      <c r="G557" s="10">
        <v>45139</v>
      </c>
      <c r="H557" s="11"/>
      <c r="I557" s="11"/>
      <c r="J557" s="90" t="str">
        <f t="shared" si="128"/>
        <v>Path=N:\Bhc\Eplans\Sdd\newstandard\
15D30-09H.pdf</v>
      </c>
      <c r="K557" s="64" t="str">
        <f t="shared" si="129"/>
        <v>15D30-09H      TRAFFIC CONTROL, PEDESTRIAN ACCOMMODATION</v>
      </c>
      <c r="L557" s="76">
        <f t="shared" si="130"/>
        <v>9</v>
      </c>
      <c r="M557" s="92" t="str">
        <f t="shared" si="131"/>
        <v>      </v>
      </c>
      <c r="N557" s="11"/>
    </row>
    <row r="558" spans="1:14" s="12" customFormat="1" ht="16.5" customHeight="1" outlineLevel="2">
      <c r="A558" s="7" t="str">
        <f t="shared" si="127"/>
        <v>PDF</v>
      </c>
      <c r="B558" s="8"/>
      <c r="C558" s="42"/>
      <c r="D558" s="9" t="s">
        <v>947</v>
      </c>
      <c r="E558" s="9"/>
      <c r="F558" s="9" t="s">
        <v>417</v>
      </c>
      <c r="G558" s="10">
        <v>45139</v>
      </c>
      <c r="H558" s="11"/>
      <c r="I558" s="11"/>
      <c r="J558" s="90" t="str">
        <f t="shared" si="128"/>
        <v>Path=N:\Bhc\Eplans\Sdd\newstandard\
15D30-09I.pdf</v>
      </c>
      <c r="K558" s="64" t="str">
        <f t="shared" si="129"/>
        <v>15D30-09I      TRAFFIC CONTROL, PEDESTRIAN ACCOMMODATION</v>
      </c>
      <c r="L558" s="76">
        <f t="shared" si="130"/>
        <v>9</v>
      </c>
      <c r="M558" s="92" t="str">
        <f t="shared" si="131"/>
        <v>      </v>
      </c>
      <c r="N558" s="11"/>
    </row>
    <row r="559" spans="1:14" s="12" customFormat="1" ht="16.5" customHeight="1" outlineLevel="2">
      <c r="A559" s="7" t="str">
        <f t="shared" si="127"/>
        <v>PDF</v>
      </c>
      <c r="B559" s="8"/>
      <c r="C559" s="42"/>
      <c r="D559" s="9" t="s">
        <v>948</v>
      </c>
      <c r="E559" s="9"/>
      <c r="F559" s="9" t="s">
        <v>417</v>
      </c>
      <c r="G559" s="10">
        <v>45139</v>
      </c>
      <c r="H559" s="11"/>
      <c r="I559" s="11"/>
      <c r="J559" s="90" t="str">
        <f t="shared" si="128"/>
        <v>Path=N:\Bhc\Eplans\Sdd\newstandard\
15D30-09J.pdf</v>
      </c>
      <c r="K559" s="64" t="str">
        <f t="shared" si="129"/>
        <v>15D30-09J      TRAFFIC CONTROL, PEDESTRIAN ACCOMMODATION</v>
      </c>
      <c r="L559" s="76">
        <f t="shared" si="130"/>
        <v>9</v>
      </c>
      <c r="M559" s="92" t="str">
        <f t="shared" si="131"/>
        <v>      </v>
      </c>
      <c r="N559" s="11"/>
    </row>
    <row r="560" spans="1:14" s="12" customFormat="1" ht="16.5" customHeight="1" outlineLevel="2">
      <c r="A560" s="7" t="str">
        <f t="shared" si="127"/>
        <v>PDF</v>
      </c>
      <c r="B560" s="8"/>
      <c r="C560" s="42"/>
      <c r="D560" s="9" t="s">
        <v>949</v>
      </c>
      <c r="E560" s="9"/>
      <c r="F560" s="9" t="s">
        <v>417</v>
      </c>
      <c r="G560" s="10">
        <v>45139</v>
      </c>
      <c r="H560" s="11"/>
      <c r="I560" s="11"/>
      <c r="J560" s="90" t="str">
        <f t="shared" si="128"/>
        <v>Path=N:\Bhc\Eplans\Sdd\newstandard\
15D30-09K.pdf</v>
      </c>
      <c r="K560" s="64" t="str">
        <f t="shared" si="129"/>
        <v>15D30-09K      TRAFFIC CONTROL, PEDESTRIAN ACCOMMODATION</v>
      </c>
      <c r="L560" s="76">
        <f t="shared" si="130"/>
        <v>9</v>
      </c>
      <c r="M560" s="92" t="str">
        <f t="shared" si="131"/>
        <v>      </v>
      </c>
      <c r="N560" s="11"/>
    </row>
    <row r="561" spans="1:14" s="12" customFormat="1" ht="16.5" customHeight="1" outlineLevel="2">
      <c r="A561" s="7" t="str">
        <f t="shared" si="127"/>
        <v>PDF</v>
      </c>
      <c r="B561" s="8"/>
      <c r="C561" s="42"/>
      <c r="D561" s="9" t="s">
        <v>950</v>
      </c>
      <c r="E561" s="9"/>
      <c r="F561" s="9" t="s">
        <v>417</v>
      </c>
      <c r="G561" s="10">
        <v>45139</v>
      </c>
      <c r="H561" s="11"/>
      <c r="I561" s="11"/>
      <c r="J561" s="90" t="str">
        <f t="shared" si="128"/>
        <v>Path=N:\Bhc\Eplans\Sdd\newstandard\
15D30-09L.pdf</v>
      </c>
      <c r="K561" s="64" t="str">
        <f t="shared" si="129"/>
        <v>15D30-09L      TRAFFIC CONTROL, PEDESTRIAN ACCOMMODATION</v>
      </c>
      <c r="L561" s="76">
        <f t="shared" si="130"/>
        <v>9</v>
      </c>
      <c r="M561" s="92" t="str">
        <f t="shared" si="131"/>
        <v>      </v>
      </c>
      <c r="N561" s="11"/>
    </row>
    <row r="562" spans="1:14" s="12" customFormat="1" ht="16.5" customHeight="1" outlineLevel="2">
      <c r="A562" s="7" t="str">
        <f>HYPERLINK(CONCATENATE(D562,".pdf"),"PDF")</f>
        <v>PDF</v>
      </c>
      <c r="B562" s="8"/>
      <c r="C562" s="42"/>
      <c r="D562" s="9" t="s">
        <v>951</v>
      </c>
      <c r="E562" s="9"/>
      <c r="F562" s="9" t="s">
        <v>175</v>
      </c>
      <c r="G562" s="10">
        <v>45139</v>
      </c>
      <c r="H562" s="11"/>
      <c r="I562" s="11"/>
      <c r="J562" s="90" t="str">
        <f>CONCATENATE($J$11,CHAR(10),D562,".pdf")</f>
        <v>Path=N:\Bhc\Eplans\Sdd\newstandard\
15D31-05.pdf</v>
      </c>
      <c r="K562" s="64" t="str">
        <f>CONCATENATE(D562,M562,F562)</f>
        <v>15D31-05       TRAFFIC CONTROL, TEMPORARY BYPASS ROADWAY </v>
      </c>
      <c r="L562" s="76">
        <f>LEN(D562)</f>
        <v>8</v>
      </c>
      <c r="M562" s="92" t="str">
        <f>REPT(" ",15-L562)</f>
        <v>       </v>
      </c>
      <c r="N562" s="11"/>
    </row>
    <row r="563" spans="1:14" s="12" customFormat="1" ht="16.5" customHeight="1" outlineLevel="2">
      <c r="A563" s="7" t="str">
        <f aca="true" t="shared" si="132" ref="A563:A588">HYPERLINK(CONCATENATE(D563,".pdf"),"PDF")</f>
        <v>PDF</v>
      </c>
      <c r="B563" s="8"/>
      <c r="C563" s="42"/>
      <c r="D563" s="9" t="s">
        <v>952</v>
      </c>
      <c r="E563" s="9"/>
      <c r="F563" s="9" t="s">
        <v>176</v>
      </c>
      <c r="G563" s="10">
        <v>45139</v>
      </c>
      <c r="H563" s="11"/>
      <c r="I563" s="11"/>
      <c r="J563" s="90" t="str">
        <f>CONCATENATE($J$11,CHAR(10),D563,".pdf")</f>
        <v>Path=N:\Bhc\Eplans\Sdd\newstandard\
15D32-07.pdf</v>
      </c>
      <c r="K563" s="64" t="str">
        <f>CONCATENATE(D563,M563,F563)</f>
        <v>15D32-07       TRAFFIC CONTROL, ONE LANE ROAD STOP CONDITION </v>
      </c>
      <c r="L563" s="76">
        <f>LEN(D563)</f>
        <v>8</v>
      </c>
      <c r="M563" s="92" t="str">
        <f>REPT(" ",15-L563)</f>
        <v>       </v>
      </c>
      <c r="N563" s="11"/>
    </row>
    <row r="564" spans="1:14" s="3" customFormat="1" ht="16.5" customHeight="1" outlineLevel="2">
      <c r="A564" s="7" t="str">
        <f>HYPERLINK(CONCATENATE(D564,".pdf"),"PDF")</f>
        <v>PDF</v>
      </c>
      <c r="B564" s="8"/>
      <c r="C564" s="42"/>
      <c r="D564" s="9" t="s">
        <v>953</v>
      </c>
      <c r="E564" s="9"/>
      <c r="F564" s="9" t="s">
        <v>177</v>
      </c>
      <c r="G564" s="10">
        <v>45139</v>
      </c>
      <c r="H564" s="11"/>
      <c r="I564" s="11"/>
      <c r="J564" s="90" t="str">
        <f>CONCATENATE($J$11,CHAR(10),D564,".pdf")</f>
        <v>Path=N:\Bhc\Eplans\Sdd\newstandard\
15D33-09.pdf</v>
      </c>
      <c r="K564" s="64" t="str">
        <f>CONCATENATE(D564,M564,F564)</f>
        <v>15D33-09       TRAFFIC CONTROL, ONE LANE ROAD WITH TEMPORARY SIGNALS </v>
      </c>
      <c r="L564" s="76">
        <f>LEN(D564)</f>
        <v>8</v>
      </c>
      <c r="M564" s="92" t="str">
        <f>REPT(" ",15-L564)</f>
        <v>       </v>
      </c>
      <c r="N564" s="5"/>
    </row>
    <row r="565" spans="1:14" s="3" customFormat="1" ht="16.5" customHeight="1" outlineLevel="2">
      <c r="A565" s="7" t="str">
        <f t="shared" si="132"/>
        <v>PDF</v>
      </c>
      <c r="B565" s="8"/>
      <c r="C565" s="42"/>
      <c r="D565" s="9" t="s">
        <v>550</v>
      </c>
      <c r="E565" s="9"/>
      <c r="F565" s="9" t="s">
        <v>353</v>
      </c>
      <c r="G565" s="10">
        <v>43221</v>
      </c>
      <c r="H565" s="11"/>
      <c r="I565" s="11"/>
      <c r="J565" s="90" t="str">
        <f aca="true" t="shared" si="133" ref="J565:J590">CONCATENATE($J$11,CHAR(10),D565,".pdf")</f>
        <v>Path=N:\Bhc\Eplans\Sdd\newstandard\
15D35-03A.pdf</v>
      </c>
      <c r="K565" s="64" t="str">
        <f aca="true" t="shared" si="134" ref="K565:K590">CONCATENATE(D565,M565,F565)</f>
        <v>15D35-03A      RAMP GATE HARD WIRED</v>
      </c>
      <c r="L565" s="76">
        <f aca="true" t="shared" si="135" ref="L565:L590">LEN(D565)</f>
        <v>9</v>
      </c>
      <c r="M565" s="92" t="str">
        <f aca="true" t="shared" si="136" ref="M565:M590">REPT(" ",15-L565)</f>
        <v>      </v>
      </c>
      <c r="N565" s="5"/>
    </row>
    <row r="566" spans="1:14" s="3" customFormat="1" ht="16.5" customHeight="1" outlineLevel="2">
      <c r="A566" s="7" t="str">
        <f t="shared" si="132"/>
        <v>PDF</v>
      </c>
      <c r="B566" s="8"/>
      <c r="C566" s="42"/>
      <c r="D566" s="9" t="s">
        <v>551</v>
      </c>
      <c r="E566" s="9"/>
      <c r="F566" s="9" t="s">
        <v>353</v>
      </c>
      <c r="G566" s="10">
        <v>43221</v>
      </c>
      <c r="H566" s="11"/>
      <c r="I566" s="11"/>
      <c r="J566" s="90" t="str">
        <f t="shared" si="133"/>
        <v>Path=N:\Bhc\Eplans\Sdd\newstandard\
15D35-03B.pdf</v>
      </c>
      <c r="K566" s="64" t="str">
        <f t="shared" si="134"/>
        <v>15D35-03B      RAMP GATE HARD WIRED</v>
      </c>
      <c r="L566" s="76">
        <f t="shared" si="135"/>
        <v>9</v>
      </c>
      <c r="M566" s="92" t="str">
        <f t="shared" si="136"/>
        <v>      </v>
      </c>
      <c r="N566" s="5"/>
    </row>
    <row r="567" spans="1:14" s="3" customFormat="1" ht="16.5" customHeight="1" outlineLevel="2">
      <c r="A567" s="7" t="str">
        <f t="shared" si="132"/>
        <v>PDF</v>
      </c>
      <c r="B567" s="8"/>
      <c r="C567" s="42"/>
      <c r="D567" s="9" t="s">
        <v>552</v>
      </c>
      <c r="E567" s="9"/>
      <c r="F567" s="9" t="s">
        <v>353</v>
      </c>
      <c r="G567" s="10">
        <v>43221</v>
      </c>
      <c r="H567" s="11"/>
      <c r="I567" s="11"/>
      <c r="J567" s="90" t="str">
        <f t="shared" si="133"/>
        <v>Path=N:\Bhc\Eplans\Sdd\newstandard\
15D35-03C.pdf</v>
      </c>
      <c r="K567" s="64" t="str">
        <f t="shared" si="134"/>
        <v>15D35-03C      RAMP GATE HARD WIRED</v>
      </c>
      <c r="L567" s="76">
        <f t="shared" si="135"/>
        <v>9</v>
      </c>
      <c r="M567" s="92" t="str">
        <f t="shared" si="136"/>
        <v>      </v>
      </c>
      <c r="N567" s="5"/>
    </row>
    <row r="568" spans="1:14" s="3" customFormat="1" ht="16.5" customHeight="1" outlineLevel="2">
      <c r="A568" s="7" t="str">
        <f t="shared" si="132"/>
        <v>PDF</v>
      </c>
      <c r="B568" s="8"/>
      <c r="C568" s="42"/>
      <c r="D568" s="9" t="s">
        <v>351</v>
      </c>
      <c r="E568" s="9"/>
      <c r="F568" s="9" t="s">
        <v>352</v>
      </c>
      <c r="G568" s="10">
        <v>41487</v>
      </c>
      <c r="H568" s="11"/>
      <c r="I568" s="11"/>
      <c r="J568" s="90" t="str">
        <f t="shared" si="133"/>
        <v>Path=N:\Bhc\Eplans\Sdd\newstandard\
15D36-01.pdf</v>
      </c>
      <c r="K568" s="64" t="str">
        <f t="shared" si="134"/>
        <v>15D36-01       BARRICADE RACK</v>
      </c>
      <c r="L568" s="76">
        <f t="shared" si="135"/>
        <v>8</v>
      </c>
      <c r="M568" s="92" t="str">
        <f t="shared" si="136"/>
        <v>       </v>
      </c>
      <c r="N568" s="5"/>
    </row>
    <row r="569" spans="1:14" s="3" customFormat="1" ht="16.5" customHeight="1" outlineLevel="2">
      <c r="A569" s="7" t="str">
        <f t="shared" si="132"/>
        <v>PDF</v>
      </c>
      <c r="B569" s="8"/>
      <c r="C569" s="42"/>
      <c r="D569" s="9" t="s">
        <v>659</v>
      </c>
      <c r="E569" s="9"/>
      <c r="F569" s="9" t="s">
        <v>361</v>
      </c>
      <c r="G569" s="10">
        <v>44044</v>
      </c>
      <c r="H569" s="11"/>
      <c r="I569" s="11"/>
      <c r="J569" s="90" t="str">
        <f t="shared" si="133"/>
        <v>Path=N:\Bhc\Eplans\Sdd\newstandard\
15D37-03.pdf</v>
      </c>
      <c r="K569" s="64" t="str">
        <f t="shared" si="134"/>
        <v>15D37-03       TRAFFIC CONTROL, 2-LANE ROUNDABOUT</v>
      </c>
      <c r="L569" s="76">
        <f t="shared" si="135"/>
        <v>8</v>
      </c>
      <c r="M569" s="92" t="str">
        <f t="shared" si="136"/>
        <v>       </v>
      </c>
      <c r="N569" s="5"/>
    </row>
    <row r="570" spans="1:14" s="3" customFormat="1" ht="16.5" customHeight="1" outlineLevel="2">
      <c r="A570" s="7" t="str">
        <f t="shared" si="132"/>
        <v>PDF</v>
      </c>
      <c r="B570" s="8"/>
      <c r="C570" s="42"/>
      <c r="D570" s="9" t="s">
        <v>553</v>
      </c>
      <c r="E570" s="9"/>
      <c r="F570" s="9" t="s">
        <v>471</v>
      </c>
      <c r="G570" s="10">
        <v>43221</v>
      </c>
      <c r="H570" s="11"/>
      <c r="I570" s="11"/>
      <c r="J570" s="90" t="str">
        <f t="shared" si="133"/>
        <v>Path=N:\Bhc\Eplans\Sdd\newstandard\
15D39-02.pdf</v>
      </c>
      <c r="K570" s="64" t="str">
        <f t="shared" si="134"/>
        <v>15D39-02       TRAFFIC CONTROL, DROP-OFF SIGNING</v>
      </c>
      <c r="L570" s="76">
        <f t="shared" si="135"/>
        <v>8</v>
      </c>
      <c r="M570" s="92" t="str">
        <f t="shared" si="136"/>
        <v>       </v>
      </c>
      <c r="N570" s="5"/>
    </row>
    <row r="571" spans="1:14" s="12" customFormat="1" ht="16.5" customHeight="1" outlineLevel="2">
      <c r="A571" s="7" t="str">
        <f t="shared" si="132"/>
        <v>PDF</v>
      </c>
      <c r="B571" s="8"/>
      <c r="C571" s="42"/>
      <c r="D571" s="9" t="s">
        <v>954</v>
      </c>
      <c r="E571" s="9"/>
      <c r="F571" s="9" t="s">
        <v>692</v>
      </c>
      <c r="G571" s="10">
        <v>45139</v>
      </c>
      <c r="H571" s="11"/>
      <c r="I571" s="11"/>
      <c r="J571" s="90" t="str">
        <f aca="true" t="shared" si="137" ref="J571:J576">CONCATENATE($J$11,CHAR(10),D571,".pdf")</f>
        <v>Path=N:\Bhc\Eplans\Sdd\newstandard\
15D40-05A.pdf</v>
      </c>
      <c r="K571" s="64" t="str">
        <f aca="true" t="shared" si="138" ref="K571:K576">CONCATENATE(D571,M571,F571)</f>
        <v>15D40-05A      TRAFFIC CONTROL, FULL LANE SHIFT NON-FREEWAY OR MULTILANE DIVIDED 45 MPH AND UNDER</v>
      </c>
      <c r="L571" s="76">
        <f aca="true" t="shared" si="139" ref="L571:L576">LEN(D571)</f>
        <v>9</v>
      </c>
      <c r="M571" s="92" t="str">
        <f aca="true" t="shared" si="140" ref="M571:M576">REPT(" ",15-L571)</f>
        <v>      </v>
      </c>
      <c r="N571" s="11"/>
    </row>
    <row r="572" spans="1:14" s="12" customFormat="1" ht="16.5" customHeight="1" outlineLevel="2">
      <c r="A572" s="7" t="str">
        <f t="shared" si="132"/>
        <v>PDF</v>
      </c>
      <c r="B572" s="8"/>
      <c r="C572" s="42"/>
      <c r="D572" s="9" t="s">
        <v>955</v>
      </c>
      <c r="E572" s="9"/>
      <c r="F572" s="9" t="s">
        <v>957</v>
      </c>
      <c r="G572" s="10">
        <v>45139</v>
      </c>
      <c r="H572" s="11"/>
      <c r="I572" s="11"/>
      <c r="J572" s="90" t="str">
        <f t="shared" si="137"/>
        <v>Path=N:\Bhc\Eplans\Sdd\newstandard\
15D40-05B.pdf</v>
      </c>
      <c r="K572" s="64" t="str">
        <f t="shared" si="138"/>
        <v>15D40-05B      TRAFFIC CONTROL, FULL LANE SHIFT MULTILANE DIVIDED 50 MPH AND OVER</v>
      </c>
      <c r="L572" s="76">
        <f t="shared" si="139"/>
        <v>9</v>
      </c>
      <c r="M572" s="92" t="str">
        <f t="shared" si="140"/>
        <v>      </v>
      </c>
      <c r="N572" s="11"/>
    </row>
    <row r="573" spans="1:14" s="12" customFormat="1" ht="16.5" customHeight="1" outlineLevel="2">
      <c r="A573" s="7" t="str">
        <f t="shared" si="132"/>
        <v>PDF</v>
      </c>
      <c r="B573" s="8"/>
      <c r="C573" s="42"/>
      <c r="D573" s="9" t="s">
        <v>956</v>
      </c>
      <c r="E573" s="9"/>
      <c r="F573" s="9" t="s">
        <v>958</v>
      </c>
      <c r="G573" s="10">
        <v>45139</v>
      </c>
      <c r="H573" s="11"/>
      <c r="I573" s="11"/>
      <c r="J573" s="90" t="str">
        <f t="shared" si="137"/>
        <v>Path=N:\Bhc\Eplans\Sdd\newstandard\
15D40-05C.pdf</v>
      </c>
      <c r="K573" s="64" t="str">
        <f t="shared" si="138"/>
        <v>15D40-05C      TRAFFIC CONTROL, PARTIAL LANE SHIFT NON-FREEWAY/EXPRESSWAY OR MULTILANE DIVIDED 45 MPH AND UNDER</v>
      </c>
      <c r="L573" s="76">
        <f t="shared" si="139"/>
        <v>9</v>
      </c>
      <c r="M573" s="92" t="str">
        <f t="shared" si="140"/>
        <v>      </v>
      </c>
      <c r="N573" s="11"/>
    </row>
    <row r="574" spans="1:14" s="12" customFormat="1" ht="16.5" customHeight="1" outlineLevel="2">
      <c r="A574" s="7" t="str">
        <f t="shared" si="132"/>
        <v>PDF</v>
      </c>
      <c r="B574" s="8"/>
      <c r="C574" s="42"/>
      <c r="D574" s="9" t="s">
        <v>959</v>
      </c>
      <c r="E574" s="9"/>
      <c r="F574" s="9" t="s">
        <v>693</v>
      </c>
      <c r="G574" s="10">
        <v>45139</v>
      </c>
      <c r="H574" s="11"/>
      <c r="I574" s="11"/>
      <c r="J574" s="90" t="str">
        <f t="shared" si="137"/>
        <v>Path=N:\Bhc\Eplans\Sdd\newstandard\
15D40-05D.pdf</v>
      </c>
      <c r="K574" s="64" t="str">
        <f t="shared" si="138"/>
        <v>15D40-05D      TRAFFIC CONTROL, PARTIAL LANE SHIFT MULTILANE DIVIDED 50 MPH AND GREATER</v>
      </c>
      <c r="L574" s="76">
        <f t="shared" si="139"/>
        <v>9</v>
      </c>
      <c r="M574" s="92" t="str">
        <f t="shared" si="140"/>
        <v>      </v>
      </c>
      <c r="N574" s="11"/>
    </row>
    <row r="575" spans="1:14" s="12" customFormat="1" ht="16.5" customHeight="1" outlineLevel="2">
      <c r="A575" s="7" t="str">
        <f t="shared" si="132"/>
        <v>PDF</v>
      </c>
      <c r="B575" s="8"/>
      <c r="C575" s="42"/>
      <c r="D575" s="9" t="s">
        <v>991</v>
      </c>
      <c r="E575" s="9"/>
      <c r="F575" s="9" t="s">
        <v>588</v>
      </c>
      <c r="G575" s="10">
        <v>45323</v>
      </c>
      <c r="H575" s="11"/>
      <c r="I575" s="11"/>
      <c r="J575" s="90" t="str">
        <f t="shared" si="137"/>
        <v>Path=N:\Bhc\Eplans\Sdd\newstandard\
15D41-04A.pdf</v>
      </c>
      <c r="K575" s="64" t="str">
        <f t="shared" si="138"/>
        <v>15D41-04A      TRAFFIC CONTROL, MULTIPLE LANE SHIFT, MULTILANE DIVIDED ROAD</v>
      </c>
      <c r="L575" s="76">
        <f t="shared" si="139"/>
        <v>9</v>
      </c>
      <c r="M575" s="92" t="str">
        <f t="shared" si="140"/>
        <v>      </v>
      </c>
      <c r="N575" s="11"/>
    </row>
    <row r="576" spans="1:14" s="12" customFormat="1" ht="16.5" customHeight="1" outlineLevel="2">
      <c r="A576" s="7" t="str">
        <f t="shared" si="132"/>
        <v>PDF</v>
      </c>
      <c r="B576" s="8"/>
      <c r="C576" s="42"/>
      <c r="D576" s="9" t="s">
        <v>993</v>
      </c>
      <c r="E576" s="9"/>
      <c r="F576" s="9" t="s">
        <v>992</v>
      </c>
      <c r="G576" s="10">
        <v>45323</v>
      </c>
      <c r="H576" s="11"/>
      <c r="I576" s="11"/>
      <c r="J576" s="90" t="str">
        <f t="shared" si="137"/>
        <v>Path=N:\Bhc\Eplans\Sdd\newstandard\
15D41-04B.pdf</v>
      </c>
      <c r="K576" s="64" t="str">
        <f t="shared" si="138"/>
        <v>15D41-04B      TRAFFIC CONTROL, MULTIPLE LANE SHIFT DIVIDED ROAD TEMPORARY RUMBLE STRIPS</v>
      </c>
      <c r="L576" s="76">
        <f t="shared" si="139"/>
        <v>9</v>
      </c>
      <c r="M576" s="92" t="str">
        <f t="shared" si="140"/>
        <v>      </v>
      </c>
      <c r="N576" s="11"/>
    </row>
    <row r="577" spans="1:14" s="3" customFormat="1" ht="16.5" customHeight="1" outlineLevel="2">
      <c r="A577" s="7" t="str">
        <f t="shared" si="132"/>
        <v>PDF</v>
      </c>
      <c r="B577" s="8"/>
      <c r="C577" s="42"/>
      <c r="D577" s="9" t="s">
        <v>601</v>
      </c>
      <c r="E577" s="9"/>
      <c r="F577" s="9" t="s">
        <v>602</v>
      </c>
      <c r="G577" s="10">
        <v>43770</v>
      </c>
      <c r="H577" s="11"/>
      <c r="I577" s="11"/>
      <c r="J577" s="90" t="str">
        <f t="shared" si="133"/>
        <v>Path=N:\Bhc\Eplans\Sdd\newstandard\
15D42-01.pdf</v>
      </c>
      <c r="K577" s="64" t="str">
        <f t="shared" si="134"/>
        <v>15D42-01       TRAFFIC CONTROL, TWO LANE FULL FREEWAY CLOSURE</v>
      </c>
      <c r="L577" s="76">
        <f t="shared" si="135"/>
        <v>8</v>
      </c>
      <c r="M577" s="92" t="str">
        <f t="shared" si="136"/>
        <v>       </v>
      </c>
      <c r="N577" s="5"/>
    </row>
    <row r="578" spans="1:14" s="3" customFormat="1" ht="16.5" customHeight="1" outlineLevel="2">
      <c r="A578" s="7" t="str">
        <f t="shared" si="132"/>
        <v>PDF</v>
      </c>
      <c r="B578" s="8"/>
      <c r="C578" s="42"/>
      <c r="D578" s="9" t="s">
        <v>720</v>
      </c>
      <c r="E578" s="9"/>
      <c r="F578" s="9" t="s">
        <v>603</v>
      </c>
      <c r="G578" s="10">
        <v>44501</v>
      </c>
      <c r="H578" s="11"/>
      <c r="I578" s="11"/>
      <c r="J578" s="90" t="str">
        <f t="shared" si="133"/>
        <v>Path=N:\Bhc\Eplans\Sdd\newstandard\
15D43-02.pdf</v>
      </c>
      <c r="K578" s="64" t="str">
        <f t="shared" si="134"/>
        <v>15D43-02       TRAFFIC CONTROL, SHORT DURATION MOBILE OPERATIONS</v>
      </c>
      <c r="L578" s="76">
        <f t="shared" si="135"/>
        <v>8</v>
      </c>
      <c r="M578" s="92" t="str">
        <f t="shared" si="136"/>
        <v>       </v>
      </c>
      <c r="N578" s="5"/>
    </row>
    <row r="579" spans="1:14" s="3" customFormat="1" ht="16.5" customHeight="1" outlineLevel="2">
      <c r="A579" s="7" t="str">
        <f t="shared" si="132"/>
        <v>PDF</v>
      </c>
      <c r="B579" s="8"/>
      <c r="C579" s="42"/>
      <c r="D579" s="9" t="s">
        <v>614</v>
      </c>
      <c r="E579" s="9"/>
      <c r="F579" s="9" t="s">
        <v>604</v>
      </c>
      <c r="G579" s="10">
        <v>43952</v>
      </c>
      <c r="H579" s="11"/>
      <c r="I579" s="11"/>
      <c r="J579" s="90" t="str">
        <f t="shared" si="133"/>
        <v>Path=N:\Bhc\Eplans\Sdd\newstandard\
15D44-02.pdf</v>
      </c>
      <c r="K579" s="64" t="str">
        <f t="shared" si="134"/>
        <v>15D44-02       TRAFFIC CONTROL, SIGNING ON ROADWAYS WITH MILLED SURFACES</v>
      </c>
      <c r="L579" s="76">
        <f t="shared" si="135"/>
        <v>8</v>
      </c>
      <c r="M579" s="92" t="str">
        <f t="shared" si="136"/>
        <v>       </v>
      </c>
      <c r="N579" s="5"/>
    </row>
    <row r="580" spans="1:14" s="3" customFormat="1" ht="16.5" customHeight="1" outlineLevel="2">
      <c r="A580" s="7" t="str">
        <f t="shared" si="132"/>
        <v>PDF</v>
      </c>
      <c r="B580" s="8"/>
      <c r="C580" s="42"/>
      <c r="D580" s="9" t="s">
        <v>694</v>
      </c>
      <c r="E580" s="9"/>
      <c r="F580" s="9" t="s">
        <v>605</v>
      </c>
      <c r="G580" s="10">
        <v>44317</v>
      </c>
      <c r="H580" s="11"/>
      <c r="I580" s="11"/>
      <c r="J580" s="90" t="str">
        <f t="shared" si="133"/>
        <v>Path=N:\Bhc\Eplans\Sdd\newstandard\
15D45-03.pdf</v>
      </c>
      <c r="K580" s="64" t="str">
        <f t="shared" si="134"/>
        <v>15D45-03       TRAFFIC CONTROL, SIGNING ON ROADWAYS WITH LOOSE GRAVEL</v>
      </c>
      <c r="L580" s="76">
        <f t="shared" si="135"/>
        <v>8</v>
      </c>
      <c r="M580" s="92" t="str">
        <f t="shared" si="136"/>
        <v>       </v>
      </c>
      <c r="N580" s="5"/>
    </row>
    <row r="581" spans="1:14" s="3" customFormat="1" ht="16.5" customHeight="1" outlineLevel="2">
      <c r="A581" s="7" t="str">
        <f t="shared" si="132"/>
        <v>PDF</v>
      </c>
      <c r="B581" s="8"/>
      <c r="C581" s="42"/>
      <c r="D581" s="9" t="s">
        <v>660</v>
      </c>
      <c r="E581" s="9"/>
      <c r="F581" s="9" t="s">
        <v>661</v>
      </c>
      <c r="G581" s="10">
        <v>44044</v>
      </c>
      <c r="H581" s="11"/>
      <c r="I581" s="11"/>
      <c r="J581" s="90" t="str">
        <f t="shared" si="133"/>
        <v>Path=N:\Bhc\Eplans\Sdd\newstandard\
15D46-01.pdf</v>
      </c>
      <c r="K581" s="64" t="str">
        <f t="shared" si="134"/>
        <v>15D46-01       TRAFFIC CONTROL, ONE - WAY SIGNING</v>
      </c>
      <c r="L581" s="76">
        <f t="shared" si="135"/>
        <v>8</v>
      </c>
      <c r="M581" s="92" t="str">
        <f t="shared" si="136"/>
        <v>       </v>
      </c>
      <c r="N581" s="5"/>
    </row>
    <row r="582" spans="1:14" s="12" customFormat="1" ht="16.5" customHeight="1" outlineLevel="2">
      <c r="A582" s="7" t="str">
        <f t="shared" si="132"/>
        <v>PDF</v>
      </c>
      <c r="B582" s="8"/>
      <c r="C582" s="42"/>
      <c r="D582" s="9" t="s">
        <v>960</v>
      </c>
      <c r="E582" s="9"/>
      <c r="F582" s="9" t="s">
        <v>662</v>
      </c>
      <c r="G582" s="10">
        <v>45139</v>
      </c>
      <c r="H582" s="11"/>
      <c r="I582" s="11"/>
      <c r="J582" s="90" t="str">
        <f>CONCATENATE($J$11,CHAR(10),D582,".pdf")</f>
        <v>Path=N:\Bhc\Eplans\Sdd\newstandard\
15D47-03A.pdf</v>
      </c>
      <c r="K582" s="64" t="str">
        <f>CONCATENATE(D582,M582,F582)</f>
        <v>15D47-03A      TRAFFIC CONTROL, INGRESS/EGRESS WITH BARRIER</v>
      </c>
      <c r="L582" s="76">
        <f>LEN(D582)</f>
        <v>9</v>
      </c>
      <c r="M582" s="92" t="str">
        <f>REPT(" ",15-L582)</f>
        <v>      </v>
      </c>
      <c r="N582" s="11"/>
    </row>
    <row r="583" spans="1:14" s="12" customFormat="1" ht="16.5" customHeight="1" outlineLevel="2">
      <c r="A583" s="7" t="str">
        <f t="shared" si="132"/>
        <v>PDF</v>
      </c>
      <c r="B583" s="8"/>
      <c r="C583" s="42"/>
      <c r="D583" s="9" t="s">
        <v>961</v>
      </c>
      <c r="E583" s="9"/>
      <c r="F583" s="9" t="s">
        <v>663</v>
      </c>
      <c r="G583" s="10">
        <v>45139</v>
      </c>
      <c r="H583" s="11"/>
      <c r="I583" s="11"/>
      <c r="J583" s="90" t="str">
        <f>CONCATENATE($J$11,CHAR(10),D583,".pdf")</f>
        <v>Path=N:\Bhc\Eplans\Sdd\newstandard\
15D47-03B.pdf</v>
      </c>
      <c r="K583" s="64" t="str">
        <f>CONCATENATE(D583,M583,F583)</f>
        <v>15D47-03B      TRAFFIC CONTROL, INGRESS/EGRESS WITHOUT BARRIER</v>
      </c>
      <c r="L583" s="76">
        <f>LEN(D583)</f>
        <v>9</v>
      </c>
      <c r="M583" s="92" t="str">
        <f>REPT(" ",15-L583)</f>
        <v>      </v>
      </c>
      <c r="N583" s="11"/>
    </row>
    <row r="584" spans="1:14" s="3" customFormat="1" ht="16.5" customHeight="1" outlineLevel="2">
      <c r="A584" s="7" t="str">
        <f t="shared" si="132"/>
        <v>PDF</v>
      </c>
      <c r="B584" s="8"/>
      <c r="C584" s="42"/>
      <c r="D584" s="9" t="s">
        <v>695</v>
      </c>
      <c r="E584" s="9"/>
      <c r="F584" s="9" t="s">
        <v>696</v>
      </c>
      <c r="G584" s="10">
        <v>44317</v>
      </c>
      <c r="H584" s="11"/>
      <c r="I584" s="11"/>
      <c r="J584" s="90" t="str">
        <f t="shared" si="133"/>
        <v>Path=N:\Bhc\Eplans\Sdd\newstandard\
15D48-01.pdf</v>
      </c>
      <c r="K584" s="64" t="str">
        <f t="shared" si="134"/>
        <v>15D48-01       TRAFFIC CONTROL, LANE SHIFT IN FLAGGING OPERATION</v>
      </c>
      <c r="L584" s="76">
        <f t="shared" si="135"/>
        <v>8</v>
      </c>
      <c r="M584" s="92" t="str">
        <f t="shared" si="136"/>
        <v>       </v>
      </c>
      <c r="N584" s="5"/>
    </row>
    <row r="585" spans="1:14" s="12" customFormat="1" ht="16.5" customHeight="1" outlineLevel="2">
      <c r="A585" s="7" t="str">
        <f t="shared" si="132"/>
        <v>PDF</v>
      </c>
      <c r="B585" s="8"/>
      <c r="C585" s="42"/>
      <c r="D585" s="9" t="s">
        <v>962</v>
      </c>
      <c r="E585" s="9"/>
      <c r="F585" s="9" t="s">
        <v>697</v>
      </c>
      <c r="G585" s="10">
        <v>45139</v>
      </c>
      <c r="H585" s="11"/>
      <c r="I585" s="11"/>
      <c r="J585" s="90" t="str">
        <f>CONCATENATE($J$11,CHAR(10),D585,".pdf")</f>
        <v>Path=N:\Bhc\Eplans\Sdd\newstandard\
15D49-02.pdf</v>
      </c>
      <c r="K585" s="64" t="str">
        <f>CONCATENATE(D585,M585,F585)</f>
        <v>15D49-02       TRAFFIC CONTROL, SYSTEM RAMP CLOSURE</v>
      </c>
      <c r="L585" s="76">
        <f>LEN(D585)</f>
        <v>8</v>
      </c>
      <c r="M585" s="92" t="str">
        <f>REPT(" ",15-L585)</f>
        <v>       </v>
      </c>
      <c r="N585" s="11"/>
    </row>
    <row r="586" spans="1:14" s="12" customFormat="1" ht="16.5" customHeight="1" outlineLevel="2">
      <c r="A586" s="7" t="str">
        <f t="shared" si="132"/>
        <v>PDF</v>
      </c>
      <c r="B586" s="8"/>
      <c r="C586" s="42"/>
      <c r="D586" s="9" t="s">
        <v>963</v>
      </c>
      <c r="E586" s="9"/>
      <c r="F586" s="9" t="s">
        <v>698</v>
      </c>
      <c r="G586" s="10">
        <v>45139</v>
      </c>
      <c r="H586" s="11"/>
      <c r="I586" s="11"/>
      <c r="J586" s="90" t="str">
        <f>CONCATENATE($J$11,CHAR(10),D586,".pdf")</f>
        <v>Path=N:\Bhc\Eplans\Sdd\newstandard\
15D50-03A.pdf</v>
      </c>
      <c r="K586" s="64" t="str">
        <f>CONCATENATE(D586,M586,F586)</f>
        <v>15D50-03A      TRAFFIC CONTROL, ADDED LANE CLOSURE WITHOUT LANE SHIFT</v>
      </c>
      <c r="L586" s="76">
        <f>LEN(D586)</f>
        <v>9</v>
      </c>
      <c r="M586" s="92" t="str">
        <f>REPT(" ",15-L586)</f>
        <v>      </v>
      </c>
      <c r="N586" s="11"/>
    </row>
    <row r="587" spans="1:14" s="12" customFormat="1" ht="16.5" customHeight="1" outlineLevel="2">
      <c r="A587" s="7" t="str">
        <f t="shared" si="132"/>
        <v>PDF</v>
      </c>
      <c r="B587" s="8"/>
      <c r="C587" s="42"/>
      <c r="D587" s="9" t="s">
        <v>964</v>
      </c>
      <c r="E587" s="9"/>
      <c r="F587" s="9" t="s">
        <v>699</v>
      </c>
      <c r="G587" s="10">
        <v>45139</v>
      </c>
      <c r="H587" s="11"/>
      <c r="I587" s="11"/>
      <c r="J587" s="90" t="str">
        <f>CONCATENATE($J$11,CHAR(10),D587,".pdf")</f>
        <v>Path=N:\Bhc\Eplans\Sdd\newstandard\
15D50-03B.pdf</v>
      </c>
      <c r="K587" s="64" t="str">
        <f>CONCATENATE(D587,M587,F587)</f>
        <v>15D50-03B      TRAFFIC CONTROL, ADDED LANE CLOSURE WITH LANE SHIFT</v>
      </c>
      <c r="L587" s="76">
        <f>LEN(D587)</f>
        <v>9</v>
      </c>
      <c r="M587" s="92" t="str">
        <f>REPT(" ",15-L587)</f>
        <v>      </v>
      </c>
      <c r="N587" s="11"/>
    </row>
    <row r="588" spans="1:14" s="3" customFormat="1" ht="16.5" customHeight="1" outlineLevel="2">
      <c r="A588" s="7" t="str">
        <f t="shared" si="132"/>
        <v>PDF</v>
      </c>
      <c r="B588" s="8"/>
      <c r="C588" s="42"/>
      <c r="D588" s="9" t="s">
        <v>700</v>
      </c>
      <c r="E588" s="9"/>
      <c r="F588" s="9" t="s">
        <v>701</v>
      </c>
      <c r="G588" s="10">
        <v>44317</v>
      </c>
      <c r="H588" s="11"/>
      <c r="I588" s="11"/>
      <c r="J588" s="90" t="str">
        <f t="shared" si="133"/>
        <v>Path=N:\Bhc\Eplans\Sdd\newstandard\
15D51-01.pdf</v>
      </c>
      <c r="K588" s="64" t="str">
        <f t="shared" si="134"/>
        <v>15D51-01       TRAFFIC CONTROL, MOBILE OPERATIONS ON AN UNDIVIDED ROADWAY</v>
      </c>
      <c r="L588" s="76">
        <f t="shared" si="135"/>
        <v>8</v>
      </c>
      <c r="M588" s="92" t="str">
        <f t="shared" si="136"/>
        <v>       </v>
      </c>
      <c r="N588" s="5"/>
    </row>
    <row r="589" spans="1:14" s="3" customFormat="1" ht="16.5" customHeight="1" outlineLevel="1">
      <c r="A589" s="7"/>
      <c r="B589" s="8"/>
      <c r="C589" s="44"/>
      <c r="D589" s="67" t="s">
        <v>55</v>
      </c>
      <c r="E589" s="9"/>
      <c r="F589" s="9"/>
      <c r="G589" s="10"/>
      <c r="H589" s="11"/>
      <c r="I589" s="11"/>
      <c r="J589" s="90"/>
      <c r="K589" s="64" t="str">
        <f t="shared" si="134"/>
        <v>MONUMENTS      </v>
      </c>
      <c r="L589" s="76">
        <f t="shared" si="135"/>
        <v>10</v>
      </c>
      <c r="M589" s="92" t="str">
        <f t="shared" si="136"/>
        <v>     </v>
      </c>
      <c r="N589" s="5"/>
    </row>
    <row r="590" spans="1:14" s="3" customFormat="1" ht="16.5" customHeight="1" outlineLevel="2" thickBot="1">
      <c r="A590" s="7" t="str">
        <f>HYPERLINK(CONCATENATE(D590,".pdf"),"PDF")</f>
        <v>PDF</v>
      </c>
      <c r="B590" s="8">
        <v>215</v>
      </c>
      <c r="C590" s="42"/>
      <c r="D590" s="9" t="s">
        <v>554</v>
      </c>
      <c r="E590" s="9" t="s">
        <v>56</v>
      </c>
      <c r="F590" s="9" t="s">
        <v>178</v>
      </c>
      <c r="G590" s="10">
        <v>43221</v>
      </c>
      <c r="H590" s="11"/>
      <c r="I590" s="11"/>
      <c r="J590" s="93" t="str">
        <f t="shared" si="133"/>
        <v>Path=N:\Bhc\Eplans\Sdd\newstandard\
16A01-07.pdf</v>
      </c>
      <c r="K590" s="94" t="str">
        <f t="shared" si="134"/>
        <v>16A01-07       LANDMARK REFERENCE MONUMENTS AND COVERS </v>
      </c>
      <c r="L590" s="95">
        <f t="shared" si="135"/>
        <v>8</v>
      </c>
      <c r="M590" s="96" t="str">
        <f t="shared" si="136"/>
        <v>       </v>
      </c>
      <c r="N590" s="5"/>
    </row>
    <row r="591" spans="1:13" s="3" customFormat="1" ht="16.5" customHeight="1" outlineLevel="1" thickTop="1">
      <c r="A591" s="43"/>
      <c r="B591" s="8"/>
      <c r="C591" s="68"/>
      <c r="D591" s="12" t="s">
        <v>57</v>
      </c>
      <c r="E591" s="12"/>
      <c r="F591" s="12" t="s">
        <v>57</v>
      </c>
      <c r="G591" s="68"/>
      <c r="H591" s="12"/>
      <c r="I591" s="12"/>
      <c r="J591" s="69"/>
      <c r="K591" s="12"/>
      <c r="L591" s="8"/>
      <c r="M591" s="12"/>
    </row>
    <row r="592" spans="1:13" s="3" customFormat="1" ht="16.5" customHeight="1">
      <c r="A592" s="43"/>
      <c r="B592" s="8"/>
      <c r="C592" s="68"/>
      <c r="D592" s="12"/>
      <c r="E592" s="12"/>
      <c r="F592" s="12"/>
      <c r="G592" s="68"/>
      <c r="H592" s="12"/>
      <c r="I592" s="12"/>
      <c r="J592" s="69"/>
      <c r="K592" s="12"/>
      <c r="L592" s="8"/>
      <c r="M592" s="12"/>
    </row>
    <row r="593" spans="1:13" s="3" customFormat="1" ht="16.5" customHeight="1">
      <c r="A593" s="43"/>
      <c r="B593" s="8"/>
      <c r="C593" s="44"/>
      <c r="D593" s="12"/>
      <c r="E593" s="12"/>
      <c r="F593" s="12"/>
      <c r="G593" s="68"/>
      <c r="H593" s="12"/>
      <c r="I593" s="12"/>
      <c r="J593" s="69"/>
      <c r="K593" s="12"/>
      <c r="L593" s="8"/>
      <c r="M593" s="12"/>
    </row>
    <row r="594" spans="1:13" s="3" customFormat="1" ht="16.5" customHeight="1">
      <c r="A594" s="43"/>
      <c r="B594" s="8"/>
      <c r="C594" s="44"/>
      <c r="D594" s="12"/>
      <c r="E594" s="12"/>
      <c r="F594" s="12"/>
      <c r="G594" s="68"/>
      <c r="H594" s="12"/>
      <c r="I594" s="12"/>
      <c r="J594" s="69"/>
      <c r="K594" s="12"/>
      <c r="L594" s="8"/>
      <c r="M594" s="12"/>
    </row>
  </sheetData>
  <sheetProtection/>
  <mergeCells count="1">
    <mergeCell ref="J2:M3"/>
  </mergeCells>
  <hyperlinks>
    <hyperlink ref="B1" r:id="rId1" display="save macro link"/>
  </hyperlinks>
  <printOptions/>
  <pageMargins left="0.75" right="0.75" top="1" bottom="1" header="0.5" footer="0.5"/>
  <pageSetup fitToHeight="20" fitToWidth="1" horizontalDpi="600" verticalDpi="600" orientation="landscape" paperSize="1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\\mad00fph\n4public\bhc\eplans\sdd\newstandard\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ENGLEBRETSEN, JANE E</dc:creator>
  <cp:keywords/>
  <dc:description/>
  <cp:lastModifiedBy>Haag, Cyle - DOT</cp:lastModifiedBy>
  <cp:lastPrinted>2023-05-04T12:00:24Z</cp:lastPrinted>
  <dcterms:created xsi:type="dcterms:W3CDTF">2001-04-30T20:22:17Z</dcterms:created>
  <dcterms:modified xsi:type="dcterms:W3CDTF">2024-02-14T14:19:42Z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